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6" i="1" l="1"/>
  <c r="G53" i="1"/>
  <c r="G52" i="1"/>
  <c r="G51" i="1"/>
  <c r="G50" i="1"/>
  <c r="G55" i="1" s="1"/>
  <c r="G49" i="1"/>
  <c r="G45" i="1"/>
  <c r="G44" i="1"/>
  <c r="G39" i="1"/>
  <c r="G43" i="1" s="1"/>
  <c r="G38" i="1"/>
  <c r="G37" i="1"/>
  <c r="G31" i="1"/>
  <c r="G25" i="1"/>
  <c r="G19" i="1"/>
  <c r="G13" i="1"/>
  <c r="G7" i="1"/>
</calcChain>
</file>

<file path=xl/sharedStrings.xml><?xml version="1.0" encoding="utf-8"?>
<sst xmlns="http://schemas.openxmlformats.org/spreadsheetml/2006/main" count="198" uniqueCount="26">
  <si>
    <t xml:space="preserve">Tahun </t>
  </si>
  <si>
    <t>kategori_pengunjung</t>
  </si>
  <si>
    <t>bulan</t>
  </si>
  <si>
    <t>jumlah_pengunjung</t>
  </si>
  <si>
    <t>Jawa Timur</t>
  </si>
  <si>
    <t>Nganjuk</t>
  </si>
  <si>
    <t>Pelajar</t>
  </si>
  <si>
    <t>Januari</t>
  </si>
  <si>
    <t>Mahasiswa</t>
  </si>
  <si>
    <t>PNS</t>
  </si>
  <si>
    <t>Umum</t>
  </si>
  <si>
    <t>Pegawai</t>
  </si>
  <si>
    <t>JUMLAH</t>
  </si>
  <si>
    <t xml:space="preserve">Februari </t>
  </si>
  <si>
    <t>Maret</t>
  </si>
  <si>
    <t>April</t>
  </si>
  <si>
    <t>Mei</t>
  </si>
  <si>
    <t>Juni</t>
  </si>
  <si>
    <t>Juli</t>
  </si>
  <si>
    <t>Agustus</t>
  </si>
  <si>
    <t>September</t>
  </si>
  <si>
    <t>JUMLAH KESELURUHAN</t>
  </si>
  <si>
    <t>Pengunjung</t>
  </si>
  <si>
    <t>Provinsi</t>
  </si>
  <si>
    <t>Kabupaten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</si>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</sst>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mbria"/>
      <family val="2"/>
      <scheme val="major"/>
    </font>
    <font>
      <b/>
      <sz val="12"/>
      <color theme="1"/>
      <name val="Cambr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vertical="center"/>
    </xf>
    <xf numFmtId="0" fontId="4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2" xfId="0" applyBorder="1"/>
    <xf numFmtId="0" fontId="1" fillId="0" borderId="2" xfId="0" applyFont="1" applyBorder="1"/>
    <xf numFmtId="0" fontId="5" fillId="0" borderId="2" xfId="0" applyFont="1" applyBorder="1"/>
    <xf numFmtId="3" fontId="5" fillId="0" borderId="3" xfId="0" applyNumberFormat="1" applyFont="1" applyBorder="1"/>
    <xf numFmtId="0" fontId="5" fillId="0" borderId="4" xfId="0" applyFont="1" applyBorder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F57" sqref="F57"/>
    </sheetView>
  </sheetViews>
  <sheetFormatPr defaultRowHeight="15" x14ac:dyDescent="0.25"/>
  <cols>
    <col min="1" max="1" width="14.140625" style="16" customWidth="1"/>
    <col min="2" max="2" width="15.42578125" style="16" customWidth="1"/>
    <col min="3" max="3" width="10" style="16" customWidth="1"/>
    <col min="4" max="4" width="8" style="16" customWidth="1"/>
    <col min="5" max="5" width="20.140625" customWidth="1"/>
    <col min="6" max="6" width="15.28515625" customWidth="1"/>
    <col min="7" max="7" width="19.28515625" customWidth="1"/>
  </cols>
  <sheetData>
    <row r="1" spans="1:7" x14ac:dyDescent="0.25">
      <c r="A1" s="1" t="s">
        <v>23</v>
      </c>
      <c r="B1" s="1" t="s">
        <v>24</v>
      </c>
      <c r="C1" s="1" t="s">
        <v>25</v>
      </c>
      <c r="D1" s="1" t="s">
        <v>0</v>
      </c>
      <c r="E1" s="1" t="s">
        <v>1</v>
      </c>
      <c r="F1" s="1" t="s">
        <v>2</v>
      </c>
      <c r="G1" s="1" t="s">
        <v>3</v>
      </c>
    </row>
    <row r="2" spans="1:7" x14ac:dyDescent="0.25">
      <c r="A2" s="17" t="s">
        <v>4</v>
      </c>
      <c r="B2" s="17" t="s">
        <v>5</v>
      </c>
      <c r="C2" s="17">
        <v>3518</v>
      </c>
      <c r="D2" s="13">
        <v>2025</v>
      </c>
      <c r="E2" s="2" t="s">
        <v>6</v>
      </c>
      <c r="F2" s="4" t="s">
        <v>7</v>
      </c>
      <c r="G2" s="3">
        <v>2431</v>
      </c>
    </row>
    <row r="3" spans="1:7" x14ac:dyDescent="0.25">
      <c r="A3" s="17" t="s">
        <v>4</v>
      </c>
      <c r="B3" s="17" t="s">
        <v>5</v>
      </c>
      <c r="C3" s="17">
        <v>3518</v>
      </c>
      <c r="D3" s="13">
        <v>2025</v>
      </c>
      <c r="E3" s="2" t="s">
        <v>8</v>
      </c>
      <c r="F3" s="4" t="s">
        <v>7</v>
      </c>
      <c r="G3" s="3">
        <v>628</v>
      </c>
    </row>
    <row r="4" spans="1:7" x14ac:dyDescent="0.25">
      <c r="A4" s="17" t="s">
        <v>4</v>
      </c>
      <c r="B4" s="17" t="s">
        <v>5</v>
      </c>
      <c r="C4" s="17">
        <v>3518</v>
      </c>
      <c r="D4" s="13">
        <v>2025</v>
      </c>
      <c r="E4" s="2" t="s">
        <v>9</v>
      </c>
      <c r="F4" s="4" t="s">
        <v>7</v>
      </c>
      <c r="G4" s="3">
        <v>458</v>
      </c>
    </row>
    <row r="5" spans="1:7" x14ac:dyDescent="0.25">
      <c r="A5" s="17" t="s">
        <v>4</v>
      </c>
      <c r="B5" s="17" t="s">
        <v>5</v>
      </c>
      <c r="C5" s="17">
        <v>3518</v>
      </c>
      <c r="D5" s="13">
        <v>2025</v>
      </c>
      <c r="E5" s="2" t="s">
        <v>10</v>
      </c>
      <c r="F5" s="4" t="s">
        <v>7</v>
      </c>
      <c r="G5" s="3">
        <v>1526</v>
      </c>
    </row>
    <row r="6" spans="1:7" x14ac:dyDescent="0.25">
      <c r="A6" s="17" t="s">
        <v>4</v>
      </c>
      <c r="B6" s="17" t="s">
        <v>5</v>
      </c>
      <c r="C6" s="17">
        <v>3518</v>
      </c>
      <c r="D6" s="13">
        <v>2025</v>
      </c>
      <c r="E6" s="4" t="s">
        <v>11</v>
      </c>
      <c r="F6" s="4" t="s">
        <v>7</v>
      </c>
      <c r="G6" s="3">
        <v>306</v>
      </c>
    </row>
    <row r="7" spans="1:7" x14ac:dyDescent="0.25">
      <c r="A7" s="17"/>
      <c r="B7" s="17"/>
      <c r="C7" s="17">
        <v>3518</v>
      </c>
      <c r="D7" s="13"/>
      <c r="E7" s="5" t="s">
        <v>12</v>
      </c>
      <c r="F7" s="6"/>
      <c r="G7" s="7">
        <f>SUM(G2:G6)</f>
        <v>5349</v>
      </c>
    </row>
    <row r="8" spans="1:7" x14ac:dyDescent="0.25">
      <c r="A8" s="17" t="s">
        <v>4</v>
      </c>
      <c r="B8" s="17" t="s">
        <v>5</v>
      </c>
      <c r="C8" s="17">
        <v>3518</v>
      </c>
      <c r="D8" s="13">
        <v>2025</v>
      </c>
      <c r="E8" s="2" t="s">
        <v>6</v>
      </c>
      <c r="F8" s="4" t="s">
        <v>13</v>
      </c>
      <c r="G8" s="8">
        <v>4932</v>
      </c>
    </row>
    <row r="9" spans="1:7" x14ac:dyDescent="0.25">
      <c r="A9" s="17" t="s">
        <v>4</v>
      </c>
      <c r="B9" s="17" t="s">
        <v>5</v>
      </c>
      <c r="C9" s="17">
        <v>3518</v>
      </c>
      <c r="D9" s="13">
        <v>2025</v>
      </c>
      <c r="E9" s="2" t="s">
        <v>8</v>
      </c>
      <c r="F9" s="4" t="s">
        <v>13</v>
      </c>
      <c r="G9" s="8">
        <v>1741</v>
      </c>
    </row>
    <row r="10" spans="1:7" x14ac:dyDescent="0.25">
      <c r="A10" s="17" t="s">
        <v>4</v>
      </c>
      <c r="B10" s="17" t="s">
        <v>5</v>
      </c>
      <c r="C10" s="17">
        <v>3518</v>
      </c>
      <c r="D10" s="13">
        <v>2025</v>
      </c>
      <c r="E10" s="2" t="s">
        <v>9</v>
      </c>
      <c r="F10" s="4" t="s">
        <v>13</v>
      </c>
      <c r="G10" s="8">
        <v>523</v>
      </c>
    </row>
    <row r="11" spans="1:7" x14ac:dyDescent="0.25">
      <c r="A11" s="17" t="s">
        <v>4</v>
      </c>
      <c r="B11" s="17" t="s">
        <v>5</v>
      </c>
      <c r="C11" s="17">
        <v>3518</v>
      </c>
      <c r="D11" s="13">
        <v>2025</v>
      </c>
      <c r="E11" s="2" t="s">
        <v>10</v>
      </c>
      <c r="F11" s="4" t="s">
        <v>13</v>
      </c>
      <c r="G11" s="8">
        <v>4625</v>
      </c>
    </row>
    <row r="12" spans="1:7" x14ac:dyDescent="0.25">
      <c r="A12" s="17" t="s">
        <v>4</v>
      </c>
      <c r="B12" s="17" t="s">
        <v>5</v>
      </c>
      <c r="C12" s="17">
        <v>3518</v>
      </c>
      <c r="D12" s="13">
        <v>2025</v>
      </c>
      <c r="E12" s="4" t="s">
        <v>11</v>
      </c>
      <c r="F12" s="4" t="s">
        <v>13</v>
      </c>
      <c r="G12" s="8">
        <v>924</v>
      </c>
    </row>
    <row r="13" spans="1:7" x14ac:dyDescent="0.25">
      <c r="A13" s="17"/>
      <c r="B13" s="17"/>
      <c r="C13" s="17">
        <v>3518</v>
      </c>
      <c r="D13" s="14"/>
      <c r="E13" s="5" t="s">
        <v>12</v>
      </c>
      <c r="F13" s="6"/>
      <c r="G13" s="9">
        <f>SUM(G8:G12)</f>
        <v>12745</v>
      </c>
    </row>
    <row r="14" spans="1:7" x14ac:dyDescent="0.25">
      <c r="A14" s="17" t="s">
        <v>4</v>
      </c>
      <c r="B14" s="17" t="s">
        <v>5</v>
      </c>
      <c r="C14" s="17">
        <v>3518</v>
      </c>
      <c r="D14" s="13">
        <v>2025</v>
      </c>
      <c r="E14" s="2" t="s">
        <v>6</v>
      </c>
      <c r="F14" s="2" t="s">
        <v>14</v>
      </c>
      <c r="G14" s="8">
        <v>3548</v>
      </c>
    </row>
    <row r="15" spans="1:7" x14ac:dyDescent="0.25">
      <c r="A15" s="17" t="s">
        <v>4</v>
      </c>
      <c r="B15" s="17" t="s">
        <v>5</v>
      </c>
      <c r="C15" s="17">
        <v>3518</v>
      </c>
      <c r="D15" s="13">
        <v>2025</v>
      </c>
      <c r="E15" s="2" t="s">
        <v>8</v>
      </c>
      <c r="F15" s="2" t="s">
        <v>14</v>
      </c>
      <c r="G15" s="8">
        <v>1565</v>
      </c>
    </row>
    <row r="16" spans="1:7" x14ac:dyDescent="0.25">
      <c r="A16" s="17" t="s">
        <v>4</v>
      </c>
      <c r="B16" s="17" t="s">
        <v>5</v>
      </c>
      <c r="C16" s="17">
        <v>3518</v>
      </c>
      <c r="D16" s="13">
        <v>2025</v>
      </c>
      <c r="E16" s="2" t="s">
        <v>9</v>
      </c>
      <c r="F16" s="2" t="s">
        <v>14</v>
      </c>
      <c r="G16" s="8">
        <v>428</v>
      </c>
    </row>
    <row r="17" spans="1:7" x14ac:dyDescent="0.25">
      <c r="A17" s="17" t="s">
        <v>4</v>
      </c>
      <c r="B17" s="17" t="s">
        <v>5</v>
      </c>
      <c r="C17" s="17">
        <v>3518</v>
      </c>
      <c r="D17" s="13">
        <v>2025</v>
      </c>
      <c r="E17" s="2" t="s">
        <v>10</v>
      </c>
      <c r="F17" s="2" t="s">
        <v>14</v>
      </c>
      <c r="G17" s="8">
        <v>2984</v>
      </c>
    </row>
    <row r="18" spans="1:7" x14ac:dyDescent="0.25">
      <c r="A18" s="17" t="s">
        <v>4</v>
      </c>
      <c r="B18" s="17" t="s">
        <v>5</v>
      </c>
      <c r="C18" s="17">
        <v>3518</v>
      </c>
      <c r="D18" s="13">
        <v>2025</v>
      </c>
      <c r="E18" s="4" t="s">
        <v>11</v>
      </c>
      <c r="F18" s="2" t="s">
        <v>14</v>
      </c>
      <c r="G18" s="8">
        <v>516</v>
      </c>
    </row>
    <row r="19" spans="1:7" x14ac:dyDescent="0.25">
      <c r="A19" s="17"/>
      <c r="B19" s="17"/>
      <c r="C19" s="17">
        <v>3518</v>
      </c>
      <c r="D19" s="14"/>
      <c r="E19" s="5" t="s">
        <v>12</v>
      </c>
      <c r="F19" s="6"/>
      <c r="G19" s="9">
        <f>SUM(G14:G18)</f>
        <v>9041</v>
      </c>
    </row>
    <row r="20" spans="1:7" x14ac:dyDescent="0.25">
      <c r="A20" s="17" t="s">
        <v>4</v>
      </c>
      <c r="B20" s="17" t="s">
        <v>5</v>
      </c>
      <c r="C20" s="17">
        <v>3518</v>
      </c>
      <c r="D20" s="13">
        <v>2025</v>
      </c>
      <c r="E20" s="2" t="s">
        <v>6</v>
      </c>
      <c r="F20" s="2" t="s">
        <v>15</v>
      </c>
      <c r="G20" s="8">
        <v>4237</v>
      </c>
    </row>
    <row r="21" spans="1:7" x14ac:dyDescent="0.25">
      <c r="A21" s="17" t="s">
        <v>4</v>
      </c>
      <c r="B21" s="17" t="s">
        <v>5</v>
      </c>
      <c r="C21" s="17">
        <v>3518</v>
      </c>
      <c r="D21" s="13">
        <v>2025</v>
      </c>
      <c r="E21" s="2" t="s">
        <v>8</v>
      </c>
      <c r="F21" s="2" t="s">
        <v>15</v>
      </c>
      <c r="G21" s="8">
        <v>2541</v>
      </c>
    </row>
    <row r="22" spans="1:7" x14ac:dyDescent="0.25">
      <c r="A22" s="17" t="s">
        <v>4</v>
      </c>
      <c r="B22" s="17" t="s">
        <v>5</v>
      </c>
      <c r="C22" s="17">
        <v>3518</v>
      </c>
      <c r="D22" s="13">
        <v>2025</v>
      </c>
      <c r="E22" s="2" t="s">
        <v>9</v>
      </c>
      <c r="F22" s="2" t="s">
        <v>15</v>
      </c>
      <c r="G22" s="8">
        <v>985</v>
      </c>
    </row>
    <row r="23" spans="1:7" x14ac:dyDescent="0.25">
      <c r="A23" s="17" t="s">
        <v>4</v>
      </c>
      <c r="B23" s="17" t="s">
        <v>5</v>
      </c>
      <c r="C23" s="17">
        <v>3518</v>
      </c>
      <c r="D23" s="13">
        <v>2025</v>
      </c>
      <c r="E23" s="2" t="s">
        <v>10</v>
      </c>
      <c r="F23" s="2" t="s">
        <v>15</v>
      </c>
      <c r="G23" s="8">
        <v>2861</v>
      </c>
    </row>
    <row r="24" spans="1:7" x14ac:dyDescent="0.25">
      <c r="A24" s="17" t="s">
        <v>4</v>
      </c>
      <c r="B24" s="17" t="s">
        <v>5</v>
      </c>
      <c r="C24" s="17">
        <v>3518</v>
      </c>
      <c r="D24" s="13">
        <v>2025</v>
      </c>
      <c r="E24" s="4" t="s">
        <v>11</v>
      </c>
      <c r="F24" s="2" t="s">
        <v>15</v>
      </c>
      <c r="G24" s="8">
        <v>569</v>
      </c>
    </row>
    <row r="25" spans="1:7" x14ac:dyDescent="0.25">
      <c r="A25" s="17"/>
      <c r="B25" s="17"/>
      <c r="C25" s="17">
        <v>3518</v>
      </c>
      <c r="D25" s="14"/>
      <c r="E25" s="5" t="s">
        <v>12</v>
      </c>
      <c r="F25" s="6"/>
      <c r="G25" s="9">
        <f>SUM(G20:G24)</f>
        <v>11193</v>
      </c>
    </row>
    <row r="26" spans="1:7" x14ac:dyDescent="0.25">
      <c r="A26" s="17" t="s">
        <v>4</v>
      </c>
      <c r="B26" s="17" t="s">
        <v>5</v>
      </c>
      <c r="C26" s="17">
        <v>3518</v>
      </c>
      <c r="D26" s="13">
        <v>2025</v>
      </c>
      <c r="E26" s="2" t="s">
        <v>6</v>
      </c>
      <c r="F26" s="2" t="s">
        <v>16</v>
      </c>
      <c r="G26" s="8">
        <v>3551</v>
      </c>
    </row>
    <row r="27" spans="1:7" x14ac:dyDescent="0.25">
      <c r="A27" s="17" t="s">
        <v>4</v>
      </c>
      <c r="B27" s="17" t="s">
        <v>5</v>
      </c>
      <c r="C27" s="17">
        <v>3518</v>
      </c>
      <c r="D27" s="13">
        <v>2025</v>
      </c>
      <c r="E27" s="2" t="s">
        <v>8</v>
      </c>
      <c r="F27" s="2" t="s">
        <v>16</v>
      </c>
      <c r="G27" s="8">
        <v>746</v>
      </c>
    </row>
    <row r="28" spans="1:7" x14ac:dyDescent="0.25">
      <c r="A28" s="17" t="s">
        <v>4</v>
      </c>
      <c r="B28" s="17" t="s">
        <v>5</v>
      </c>
      <c r="C28" s="17">
        <v>3518</v>
      </c>
      <c r="D28" s="13">
        <v>2025</v>
      </c>
      <c r="E28" s="2" t="s">
        <v>9</v>
      </c>
      <c r="F28" s="2" t="s">
        <v>16</v>
      </c>
      <c r="G28" s="8">
        <v>625</v>
      </c>
    </row>
    <row r="29" spans="1:7" x14ac:dyDescent="0.25">
      <c r="A29" s="17" t="s">
        <v>4</v>
      </c>
      <c r="B29" s="17" t="s">
        <v>5</v>
      </c>
      <c r="C29" s="17">
        <v>3518</v>
      </c>
      <c r="D29" s="13">
        <v>2025</v>
      </c>
      <c r="E29" s="2" t="s">
        <v>10</v>
      </c>
      <c r="F29" s="2" t="s">
        <v>16</v>
      </c>
      <c r="G29" s="8">
        <v>3651</v>
      </c>
    </row>
    <row r="30" spans="1:7" x14ac:dyDescent="0.25">
      <c r="A30" s="17" t="s">
        <v>4</v>
      </c>
      <c r="B30" s="17" t="s">
        <v>5</v>
      </c>
      <c r="C30" s="17">
        <v>3518</v>
      </c>
      <c r="D30" s="13">
        <v>2025</v>
      </c>
      <c r="E30" s="4" t="s">
        <v>11</v>
      </c>
      <c r="F30" s="2" t="s">
        <v>16</v>
      </c>
      <c r="G30" s="8">
        <v>438</v>
      </c>
    </row>
    <row r="31" spans="1:7" x14ac:dyDescent="0.25">
      <c r="A31" s="17"/>
      <c r="B31" s="17"/>
      <c r="C31" s="17">
        <v>3518</v>
      </c>
      <c r="D31" s="14"/>
      <c r="E31" s="5" t="s">
        <v>12</v>
      </c>
      <c r="F31" s="6"/>
      <c r="G31" s="9">
        <f>SUM(G26:G30)</f>
        <v>9011</v>
      </c>
    </row>
    <row r="32" spans="1:7" x14ac:dyDescent="0.25">
      <c r="A32" s="17" t="s">
        <v>4</v>
      </c>
      <c r="B32" s="17" t="s">
        <v>5</v>
      </c>
      <c r="C32" s="17">
        <v>3518</v>
      </c>
      <c r="D32" s="13">
        <v>2025</v>
      </c>
      <c r="E32" s="2" t="s">
        <v>6</v>
      </c>
      <c r="F32" s="2" t="s">
        <v>17</v>
      </c>
      <c r="G32" s="8">
        <v>846</v>
      </c>
    </row>
    <row r="33" spans="1:7" x14ac:dyDescent="0.25">
      <c r="A33" s="17" t="s">
        <v>4</v>
      </c>
      <c r="B33" s="17" t="s">
        <v>5</v>
      </c>
      <c r="C33" s="17">
        <v>3518</v>
      </c>
      <c r="D33" s="13">
        <v>2025</v>
      </c>
      <c r="E33" s="2" t="s">
        <v>8</v>
      </c>
      <c r="F33" s="2" t="s">
        <v>17</v>
      </c>
      <c r="G33" s="8">
        <v>254</v>
      </c>
    </row>
    <row r="34" spans="1:7" x14ac:dyDescent="0.25">
      <c r="A34" s="17" t="s">
        <v>4</v>
      </c>
      <c r="B34" s="17" t="s">
        <v>5</v>
      </c>
      <c r="C34" s="17">
        <v>3518</v>
      </c>
      <c r="D34" s="13">
        <v>2025</v>
      </c>
      <c r="E34" s="2" t="s">
        <v>9</v>
      </c>
      <c r="F34" s="2" t="s">
        <v>17</v>
      </c>
      <c r="G34" s="8">
        <v>432</v>
      </c>
    </row>
    <row r="35" spans="1:7" x14ac:dyDescent="0.25">
      <c r="A35" s="17" t="s">
        <v>4</v>
      </c>
      <c r="B35" s="17" t="s">
        <v>5</v>
      </c>
      <c r="C35" s="17">
        <v>3518</v>
      </c>
      <c r="D35" s="13">
        <v>2025</v>
      </c>
      <c r="E35" s="2" t="s">
        <v>10</v>
      </c>
      <c r="F35" s="2" t="s">
        <v>17</v>
      </c>
      <c r="G35" s="8">
        <v>701</v>
      </c>
    </row>
    <row r="36" spans="1:7" x14ac:dyDescent="0.25">
      <c r="A36" s="17" t="s">
        <v>4</v>
      </c>
      <c r="B36" s="17" t="s">
        <v>5</v>
      </c>
      <c r="C36" s="17">
        <v>3518</v>
      </c>
      <c r="D36" s="13">
        <v>2025</v>
      </c>
      <c r="E36" s="4" t="s">
        <v>11</v>
      </c>
      <c r="F36" s="2" t="s">
        <v>17</v>
      </c>
      <c r="G36" s="8">
        <v>698</v>
      </c>
    </row>
    <row r="37" spans="1:7" x14ac:dyDescent="0.25">
      <c r="A37" s="17"/>
      <c r="B37" s="17"/>
      <c r="C37" s="17">
        <v>3518</v>
      </c>
      <c r="D37" s="14"/>
      <c r="E37" s="5" t="s">
        <v>12</v>
      </c>
      <c r="F37" s="6"/>
      <c r="G37" s="9">
        <f>SUM(G32:G36)</f>
        <v>2931</v>
      </c>
    </row>
    <row r="38" spans="1:7" x14ac:dyDescent="0.25">
      <c r="A38" s="17" t="s">
        <v>4</v>
      </c>
      <c r="B38" s="17" t="s">
        <v>5</v>
      </c>
      <c r="C38" s="17">
        <v>3518</v>
      </c>
      <c r="D38" s="13">
        <v>2025</v>
      </c>
      <c r="E38" s="2" t="s">
        <v>6</v>
      </c>
      <c r="F38" s="2" t="s">
        <v>18</v>
      </c>
      <c r="G38" s="8">
        <f>2145+1985+161+2601</f>
        <v>6892</v>
      </c>
    </row>
    <row r="39" spans="1:7" x14ac:dyDescent="0.25">
      <c r="A39" s="17" t="s">
        <v>4</v>
      </c>
      <c r="B39" s="17" t="s">
        <v>5</v>
      </c>
      <c r="C39" s="17">
        <v>3518</v>
      </c>
      <c r="D39" s="13">
        <v>2025</v>
      </c>
      <c r="E39" s="2" t="s">
        <v>8</v>
      </c>
      <c r="F39" s="2" t="s">
        <v>18</v>
      </c>
      <c r="G39" s="8">
        <f>1546</f>
        <v>1546</v>
      </c>
    </row>
    <row r="40" spans="1:7" x14ac:dyDescent="0.25">
      <c r="A40" s="17" t="s">
        <v>4</v>
      </c>
      <c r="B40" s="17" t="s">
        <v>5</v>
      </c>
      <c r="C40" s="17">
        <v>3518</v>
      </c>
      <c r="D40" s="13">
        <v>2025</v>
      </c>
      <c r="E40" s="2" t="s">
        <v>9</v>
      </c>
      <c r="F40" s="2" t="s">
        <v>18</v>
      </c>
      <c r="G40" s="8">
        <v>1304</v>
      </c>
    </row>
    <row r="41" spans="1:7" x14ac:dyDescent="0.25">
      <c r="A41" s="17" t="s">
        <v>4</v>
      </c>
      <c r="B41" s="17" t="s">
        <v>5</v>
      </c>
      <c r="C41" s="17">
        <v>3518</v>
      </c>
      <c r="D41" s="13">
        <v>2025</v>
      </c>
      <c r="E41" s="2" t="s">
        <v>10</v>
      </c>
      <c r="F41" s="2" t="s">
        <v>18</v>
      </c>
      <c r="G41" s="8">
        <v>5131</v>
      </c>
    </row>
    <row r="42" spans="1:7" x14ac:dyDescent="0.25">
      <c r="A42" s="17" t="s">
        <v>4</v>
      </c>
      <c r="B42" s="17" t="s">
        <v>5</v>
      </c>
      <c r="C42" s="17">
        <v>3518</v>
      </c>
      <c r="D42" s="13">
        <v>2025</v>
      </c>
      <c r="E42" s="4" t="s">
        <v>11</v>
      </c>
      <c r="F42" s="2" t="s">
        <v>18</v>
      </c>
      <c r="G42" s="8">
        <v>1794</v>
      </c>
    </row>
    <row r="43" spans="1:7" x14ac:dyDescent="0.25">
      <c r="A43" s="17"/>
      <c r="B43" s="17"/>
      <c r="C43" s="17">
        <v>3518</v>
      </c>
      <c r="D43" s="14"/>
      <c r="E43" s="5" t="s">
        <v>12</v>
      </c>
      <c r="F43" s="6"/>
      <c r="G43" s="9">
        <f>SUM(G38:G42)</f>
        <v>16667</v>
      </c>
    </row>
    <row r="44" spans="1:7" x14ac:dyDescent="0.25">
      <c r="A44" s="17" t="s">
        <v>4</v>
      </c>
      <c r="B44" s="17" t="s">
        <v>5</v>
      </c>
      <c r="C44" s="17">
        <v>3518</v>
      </c>
      <c r="D44" s="13">
        <v>2025</v>
      </c>
      <c r="E44" s="2" t="s">
        <v>6</v>
      </c>
      <c r="F44" s="2" t="s">
        <v>19</v>
      </c>
      <c r="G44" s="8">
        <f>3132+1931</f>
        <v>5063</v>
      </c>
    </row>
    <row r="45" spans="1:7" x14ac:dyDescent="0.25">
      <c r="A45" s="17" t="s">
        <v>4</v>
      </c>
      <c r="B45" s="17" t="s">
        <v>5</v>
      </c>
      <c r="C45" s="17">
        <v>3518</v>
      </c>
      <c r="D45" s="13">
        <v>2025</v>
      </c>
      <c r="E45" s="2" t="s">
        <v>8</v>
      </c>
      <c r="F45" s="2" t="s">
        <v>19</v>
      </c>
      <c r="G45" s="8">
        <f>756</f>
        <v>756</v>
      </c>
    </row>
    <row r="46" spans="1:7" x14ac:dyDescent="0.25">
      <c r="A46" s="17" t="s">
        <v>4</v>
      </c>
      <c r="B46" s="17" t="s">
        <v>5</v>
      </c>
      <c r="C46" s="17">
        <v>3518</v>
      </c>
      <c r="D46" s="13">
        <v>2025</v>
      </c>
      <c r="E46" s="2" t="s">
        <v>9</v>
      </c>
      <c r="F46" s="2" t="s">
        <v>19</v>
      </c>
      <c r="G46" s="8">
        <v>1405</v>
      </c>
    </row>
    <row r="47" spans="1:7" x14ac:dyDescent="0.25">
      <c r="A47" s="17" t="s">
        <v>4</v>
      </c>
      <c r="B47" s="17" t="s">
        <v>5</v>
      </c>
      <c r="C47" s="17">
        <v>3518</v>
      </c>
      <c r="D47" s="13">
        <v>2025</v>
      </c>
      <c r="E47" s="2" t="s">
        <v>10</v>
      </c>
      <c r="F47" s="2" t="s">
        <v>19</v>
      </c>
      <c r="G47" s="8">
        <v>6099</v>
      </c>
    </row>
    <row r="48" spans="1:7" x14ac:dyDescent="0.25">
      <c r="A48" s="17" t="s">
        <v>4</v>
      </c>
      <c r="B48" s="17" t="s">
        <v>5</v>
      </c>
      <c r="C48" s="17">
        <v>3518</v>
      </c>
      <c r="D48" s="13">
        <v>2025</v>
      </c>
      <c r="E48" s="4" t="s">
        <v>11</v>
      </c>
      <c r="F48" s="2" t="s">
        <v>19</v>
      </c>
      <c r="G48" s="8">
        <v>1153</v>
      </c>
    </row>
    <row r="49" spans="1:7" x14ac:dyDescent="0.25">
      <c r="A49" s="17"/>
      <c r="B49" s="17"/>
      <c r="C49" s="17">
        <v>3518</v>
      </c>
      <c r="D49" s="14"/>
      <c r="E49" s="5" t="s">
        <v>12</v>
      </c>
      <c r="F49" s="6"/>
      <c r="G49" s="9">
        <f>SUM(G44:G48)</f>
        <v>14476</v>
      </c>
    </row>
    <row r="50" spans="1:7" x14ac:dyDescent="0.25">
      <c r="A50" s="17" t="s">
        <v>4</v>
      </c>
      <c r="B50" s="17" t="s">
        <v>5</v>
      </c>
      <c r="C50" s="17">
        <v>3518</v>
      </c>
      <c r="D50" s="13">
        <v>2025</v>
      </c>
      <c r="E50" s="2" t="s">
        <v>6</v>
      </c>
      <c r="F50" s="2" t="s">
        <v>20</v>
      </c>
      <c r="G50" s="8">
        <f>3303+1415+160+2606</f>
        <v>7484</v>
      </c>
    </row>
    <row r="51" spans="1:7" x14ac:dyDescent="0.25">
      <c r="A51" s="17" t="s">
        <v>4</v>
      </c>
      <c r="B51" s="17" t="s">
        <v>5</v>
      </c>
      <c r="C51" s="17">
        <v>3518</v>
      </c>
      <c r="D51" s="13">
        <v>2025</v>
      </c>
      <c r="E51" s="2" t="s">
        <v>8</v>
      </c>
      <c r="F51" s="2" t="s">
        <v>20</v>
      </c>
      <c r="G51" s="8">
        <f>321</f>
        <v>321</v>
      </c>
    </row>
    <row r="52" spans="1:7" x14ac:dyDescent="0.25">
      <c r="A52" s="17" t="s">
        <v>4</v>
      </c>
      <c r="B52" s="17" t="s">
        <v>5</v>
      </c>
      <c r="C52" s="17">
        <v>3518</v>
      </c>
      <c r="D52" s="13">
        <v>2025</v>
      </c>
      <c r="E52" s="2" t="s">
        <v>9</v>
      </c>
      <c r="F52" s="2" t="s">
        <v>20</v>
      </c>
      <c r="G52" s="8">
        <f>1158</f>
        <v>1158</v>
      </c>
    </row>
    <row r="53" spans="1:7" x14ac:dyDescent="0.25">
      <c r="A53" s="17" t="s">
        <v>4</v>
      </c>
      <c r="B53" s="17" t="s">
        <v>5</v>
      </c>
      <c r="C53" s="17">
        <v>3518</v>
      </c>
      <c r="D53" s="13">
        <v>2025</v>
      </c>
      <c r="E53" s="2" t="s">
        <v>10</v>
      </c>
      <c r="F53" s="2" t="s">
        <v>20</v>
      </c>
      <c r="G53" s="8">
        <f>4523</f>
        <v>4523</v>
      </c>
    </row>
    <row r="54" spans="1:7" x14ac:dyDescent="0.25">
      <c r="A54" s="17" t="s">
        <v>4</v>
      </c>
      <c r="B54" s="17" t="s">
        <v>5</v>
      </c>
      <c r="C54" s="17">
        <v>3518</v>
      </c>
      <c r="D54" s="13">
        <v>2025</v>
      </c>
      <c r="E54" s="4" t="s">
        <v>11</v>
      </c>
      <c r="F54" s="2" t="s">
        <v>20</v>
      </c>
      <c r="G54" s="8">
        <v>1879</v>
      </c>
    </row>
    <row r="55" spans="1:7" x14ac:dyDescent="0.25">
      <c r="A55" s="17"/>
      <c r="B55" s="17"/>
      <c r="C55" s="17">
        <v>3518</v>
      </c>
      <c r="D55" s="14"/>
      <c r="E55" s="5" t="s">
        <v>12</v>
      </c>
      <c r="F55" s="6"/>
      <c r="G55" s="9">
        <f>SUM(G50:G54)</f>
        <v>15365</v>
      </c>
    </row>
    <row r="56" spans="1:7" ht="15.75" x14ac:dyDescent="0.25">
      <c r="A56" s="18" t="s">
        <v>21</v>
      </c>
      <c r="B56" s="15"/>
      <c r="C56" s="17">
        <v>3518</v>
      </c>
      <c r="D56" s="15"/>
      <c r="E56" s="10"/>
      <c r="F56" s="11">
        <f>G7+G13+G19+G25+G31+G37+G43+G49+G55</f>
        <v>96778</v>
      </c>
      <c r="G56" s="12" t="s">
        <v>22</v>
      </c>
    </row>
  </sheetData>
  <mergeCells count="9">
    <mergeCell ref="E43:F43"/>
    <mergeCell ref="E49:F49"/>
    <mergeCell ref="E55:F55"/>
    <mergeCell ref="E7:F7"/>
    <mergeCell ref="E13:F13"/>
    <mergeCell ref="E19:F19"/>
    <mergeCell ref="E25:F25"/>
    <mergeCell ref="E31:F31"/>
    <mergeCell ref="E37:F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2025-10-30T03:55:15Z</dcterms:created>
  <dcterms:modified xsi:type="dcterms:W3CDTF">2025-10-30T03:56:36Z</dcterms:modified>
</cp:coreProperties>
</file>