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<sst xmlns="http://schemas.openxmlformats.org/spreadsheetml/2006/main" count="854" uniqueCount="227">
  <si>
    <t>IKK : Indeks Kinerja Sistem Irigasi</t>
  </si>
  <si>
    <t>propinsi</t>
  </si>
  <si>
    <t>Kab</t>
  </si>
  <si>
    <t>tahun</t>
  </si>
  <si>
    <t>No</t>
  </si>
  <si>
    <t>Nomeklatur/
Nama Daerah Irigasi</t>
  </si>
  <si>
    <t>Luas Daerah Irigasi Sesuai Permen 14/2015 (Ha)</t>
  </si>
  <si>
    <t>Areal Terdampak Kondisi Jaringan Irigasi (Ha)</t>
  </si>
  <si>
    <t>Baik (Ha)</t>
  </si>
  <si>
    <t>Rusak Ringan (Ha)</t>
  </si>
  <si>
    <t>Rusak Sedang (Ha)</t>
  </si>
  <si>
    <t>Rusak Berat (Ha)</t>
  </si>
  <si>
    <t>Total (Ha)</t>
  </si>
  <si>
    <t>Jawa Timur</t>
  </si>
  <si>
    <t>Nganjuk</t>
  </si>
  <si>
    <t>D.I.</t>
  </si>
  <si>
    <t>Asem Linting</t>
  </si>
  <si>
    <t>Badong I</t>
  </si>
  <si>
    <t>Badong II</t>
  </si>
  <si>
    <t>Balongrejo</t>
  </si>
  <si>
    <t>Banaran</t>
  </si>
  <si>
    <t>Bangun</t>
  </si>
  <si>
    <t>Batu</t>
  </si>
  <si>
    <t>Bedrek</t>
  </si>
  <si>
    <t>Bendolo I</t>
  </si>
  <si>
    <t>Bendolo II</t>
  </si>
  <si>
    <t>Beru</t>
  </si>
  <si>
    <t>Besuk</t>
  </si>
  <si>
    <t>Blimbing</t>
  </si>
  <si>
    <t>Bodo</t>
  </si>
  <si>
    <t>Bomo I</t>
  </si>
  <si>
    <t>Bomo II</t>
  </si>
  <si>
    <t>Brono I</t>
  </si>
  <si>
    <t>Brono II</t>
  </si>
  <si>
    <t>Cepoko</t>
  </si>
  <si>
    <t>Clanget</t>
  </si>
  <si>
    <t>Curik</t>
  </si>
  <si>
    <t>Dadapan</t>
  </si>
  <si>
    <t>Dam Banaran</t>
  </si>
  <si>
    <t>Demangan I</t>
  </si>
  <si>
    <t>Demangan II</t>
  </si>
  <si>
    <t>Dokerso</t>
  </si>
  <si>
    <t>Dukun</t>
  </si>
  <si>
    <t>Gambyok I</t>
  </si>
  <si>
    <t>Gambyok II</t>
  </si>
  <si>
    <t>Gambyok III</t>
  </si>
  <si>
    <t>Ganter</t>
  </si>
  <si>
    <t>Gawok</t>
  </si>
  <si>
    <t>Gayam</t>
  </si>
  <si>
    <t>Gayu</t>
  </si>
  <si>
    <t>Gedang Klutuk</t>
  </si>
  <si>
    <t>Gedong I</t>
  </si>
  <si>
    <t>Gedong II</t>
  </si>
  <si>
    <t>Gendingan I</t>
  </si>
  <si>
    <t>Gendingan II</t>
  </si>
  <si>
    <t>Gendingan III</t>
  </si>
  <si>
    <t>Genjeng</t>
  </si>
  <si>
    <t>Gilis I</t>
  </si>
  <si>
    <t>Gilis II</t>
  </si>
  <si>
    <t>Gimbal I</t>
  </si>
  <si>
    <t>Gimbal II</t>
  </si>
  <si>
    <t>Girirejo</t>
  </si>
  <si>
    <t>Glagah Ombo</t>
  </si>
  <si>
    <t>Glodok</t>
  </si>
  <si>
    <t>Guwo Budeh</t>
  </si>
  <si>
    <t>Guwo Landak</t>
  </si>
  <si>
    <t>Jabon</t>
  </si>
  <si>
    <t>Jambu</t>
  </si>
  <si>
    <t>Jasem</t>
  </si>
  <si>
    <t>Jati  I</t>
  </si>
  <si>
    <t>Jati II</t>
  </si>
  <si>
    <t>Jati Rejo</t>
  </si>
  <si>
    <t>Jeruk</t>
  </si>
  <si>
    <t>Jetis</t>
  </si>
  <si>
    <t>Jolotundo</t>
  </si>
  <si>
    <t>Joso</t>
  </si>
  <si>
    <t>Jurang Jungkel</t>
  </si>
  <si>
    <t>Jurang Jungkel I</t>
  </si>
  <si>
    <t>Jurang Kunci</t>
  </si>
  <si>
    <t>Juwet</t>
  </si>
  <si>
    <t>Juwok</t>
  </si>
  <si>
    <t>Juwok I</t>
  </si>
  <si>
    <t>Juwok II</t>
  </si>
  <si>
    <t>Juwok III</t>
  </si>
  <si>
    <t>Juwok IV</t>
  </si>
  <si>
    <t>Juwok V</t>
  </si>
  <si>
    <t>Juwok VI</t>
  </si>
  <si>
    <t>Juwok VII</t>
  </si>
  <si>
    <t>Kajar</t>
  </si>
  <si>
    <t>Kali Tunggak</t>
  </si>
  <si>
    <t>Kalianjok</t>
  </si>
  <si>
    <t>Kapas</t>
  </si>
  <si>
    <t>Karangsono</t>
  </si>
  <si>
    <t>Kebon Agung</t>
  </si>
  <si>
    <t>Ked. Padang</t>
  </si>
  <si>
    <t>Kedung Bengkah</t>
  </si>
  <si>
    <t>Kedung Krangkeng</t>
  </si>
  <si>
    <t>Kedung Kudi</t>
  </si>
  <si>
    <t>Kedung Ringin</t>
  </si>
  <si>
    <t>Kedung Sengon</t>
  </si>
  <si>
    <t>Kedung Soko</t>
  </si>
  <si>
    <t>Kemukus</t>
  </si>
  <si>
    <t>Ketandan</t>
  </si>
  <si>
    <t>Klati</t>
  </si>
  <si>
    <t>Klili I</t>
  </si>
  <si>
    <t>Klili II</t>
  </si>
  <si>
    <t>Klili III</t>
  </si>
  <si>
    <t>Klonggean I</t>
  </si>
  <si>
    <t>Klonggean II</t>
  </si>
  <si>
    <t>Kobong I</t>
  </si>
  <si>
    <t>Kobong II</t>
  </si>
  <si>
    <t>Kobong III</t>
  </si>
  <si>
    <t>Kopen</t>
  </si>
  <si>
    <t>Kramat</t>
  </si>
  <si>
    <t>Krecoan I</t>
  </si>
  <si>
    <t>Krecoan II</t>
  </si>
  <si>
    <t>Krecoan III</t>
  </si>
  <si>
    <t>Kuncir</t>
  </si>
  <si>
    <t>Kweden</t>
  </si>
  <si>
    <t>Lempoh</t>
  </si>
  <si>
    <t>Logawe</t>
  </si>
  <si>
    <t>Macanan</t>
  </si>
  <si>
    <t>Maguan</t>
  </si>
  <si>
    <t>Manding</t>
  </si>
  <si>
    <t>Manyung</t>
  </si>
  <si>
    <t>Meko</t>
  </si>
  <si>
    <t>Mekuto I</t>
  </si>
  <si>
    <t>Mekuto II</t>
  </si>
  <si>
    <t>Mencaro</t>
  </si>
  <si>
    <t>Mlilir</t>
  </si>
  <si>
    <t>Mujang</t>
  </si>
  <si>
    <t>Ngampel Gading</t>
  </si>
  <si>
    <t>Ngargo Wekas</t>
  </si>
  <si>
    <t>Ngargojali I</t>
  </si>
  <si>
    <t>Ngargojali II</t>
  </si>
  <si>
    <t>Ngliman</t>
  </si>
  <si>
    <t>Ngloni</t>
  </si>
  <si>
    <t>Nglumpang</t>
  </si>
  <si>
    <t>Ngomben</t>
  </si>
  <si>
    <t>Ngumpul I</t>
  </si>
  <si>
    <t>Ngumpul II</t>
  </si>
  <si>
    <t>Nitis</t>
  </si>
  <si>
    <t>Nolehan</t>
  </si>
  <si>
    <t>Pandansili II</t>
  </si>
  <si>
    <t>Pandansili I</t>
  </si>
  <si>
    <t>Peh Pandan</t>
  </si>
  <si>
    <t>Pengkol</t>
  </si>
  <si>
    <t>Perning</t>
  </si>
  <si>
    <t>Petung Surak</t>
  </si>
  <si>
    <t>Petungulung</t>
  </si>
  <si>
    <t>Pogoh</t>
  </si>
  <si>
    <t>Poleng</t>
  </si>
  <si>
    <t>Precet</t>
  </si>
  <si>
    <t>Puh Salak</t>
  </si>
  <si>
    <t>Punjul I</t>
  </si>
  <si>
    <t>Punjul II</t>
  </si>
  <si>
    <t>Purwo</t>
  </si>
  <si>
    <t>Reco Lancar</t>
  </si>
  <si>
    <t>Sabrang</t>
  </si>
  <si>
    <t>Sambirobyong</t>
  </si>
  <si>
    <t>Sbr. Agung</t>
  </si>
  <si>
    <t>Sbr. Argomulyo</t>
  </si>
  <si>
    <t>Sbr. Ayung</t>
  </si>
  <si>
    <t>Sbr. Blereng</t>
  </si>
  <si>
    <t>Sbr. Dandang</t>
  </si>
  <si>
    <t>Sbr. Gondang I</t>
  </si>
  <si>
    <t>Sbr. Gondang II</t>
  </si>
  <si>
    <t>Sbr. Gondang III</t>
  </si>
  <si>
    <t>Sbr. Gondang IV</t>
  </si>
  <si>
    <t>Sbr. Gosari</t>
  </si>
  <si>
    <t>Sbr. Jatitunggak</t>
  </si>
  <si>
    <t>Sbr. Jurang Jero</t>
  </si>
  <si>
    <t>Sbr. Jurang Limas</t>
  </si>
  <si>
    <t>Sbr. Jurang Ringin</t>
  </si>
  <si>
    <t>Sbr. Loricik</t>
  </si>
  <si>
    <t>Sbr. Manggrarejo</t>
  </si>
  <si>
    <t>Sbr. Manik</t>
  </si>
  <si>
    <t>Sbr. Ngambak I</t>
  </si>
  <si>
    <t>Sbr. Ngambak II</t>
  </si>
  <si>
    <t>Sbr. Puncu</t>
  </si>
  <si>
    <t>Sbr. Sangku</t>
  </si>
  <si>
    <t>Sbr. Sedati</t>
  </si>
  <si>
    <t>Sbr. Sentono</t>
  </si>
  <si>
    <t>Sbr. Trincingan</t>
  </si>
  <si>
    <t>Sbr. Wates</t>
  </si>
  <si>
    <t>Selopuro I</t>
  </si>
  <si>
    <t>Selopuro II</t>
  </si>
  <si>
    <t>Semangu</t>
  </si>
  <si>
    <t>Senggowar</t>
  </si>
  <si>
    <t>Sengkrik</t>
  </si>
  <si>
    <t>Sentono</t>
  </si>
  <si>
    <t>Sergan</t>
  </si>
  <si>
    <t>Sumber Gayam</t>
  </si>
  <si>
    <t>Sumber Gondang</t>
  </si>
  <si>
    <t>Sumber Kemiri</t>
  </si>
  <si>
    <t>Sumber Kepuh</t>
  </si>
  <si>
    <t>Sumber Klampok</t>
  </si>
  <si>
    <t>Sumber Sangsang</t>
  </si>
  <si>
    <t>Sumber Setri</t>
  </si>
  <si>
    <t>Sumber Soko</t>
  </si>
  <si>
    <t>Sumber Sono</t>
  </si>
  <si>
    <t>Sumbersari</t>
  </si>
  <si>
    <t>Surti</t>
  </si>
  <si>
    <t>Suwaru</t>
  </si>
  <si>
    <t>Suwaru I</t>
  </si>
  <si>
    <t>Suwaru II</t>
  </si>
  <si>
    <t>Talar/Keduk</t>
  </si>
  <si>
    <t>Telik</t>
  </si>
  <si>
    <t>Tempuran</t>
  </si>
  <si>
    <t>Tirip</t>
  </si>
  <si>
    <t>Tiripan</t>
  </si>
  <si>
    <t>Tretes</t>
  </si>
  <si>
    <t>Tretes I</t>
  </si>
  <si>
    <t>Tretes II</t>
  </si>
  <si>
    <t>Tritik</t>
  </si>
  <si>
    <t>Tunglur</t>
  </si>
  <si>
    <t>Turi</t>
  </si>
  <si>
    <t>Watu Brayut I</t>
  </si>
  <si>
    <t>Watu Brayut II</t>
  </si>
  <si>
    <t>Watu Brayut III</t>
  </si>
  <si>
    <t>Watu Kajang</t>
  </si>
  <si>
    <t>Watugudik</t>
  </si>
  <si>
    <t>Watukajang</t>
  </si>
  <si>
    <t>Watulanang I</t>
  </si>
  <si>
    <t>Watulanang II</t>
  </si>
  <si>
    <t>Wengkal</t>
  </si>
  <si>
    <t>Total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</si>
</sst>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  <numFmt numFmtId="180" formatCode="_(* #,##0_);_(* \(#,##0\);_(* &quot;-&quot;??_);_(@_)"/>
  </numFmts>
  <fonts count="27">
    <font>
      <sz val="11"/>
      <color theme="1"/>
      <name val="Calibri"/>
      <charset val="134"/>
      <scheme val="minor"/>
    </font>
    <font>
      <b/>
      <sz val="11"/>
      <color theme="1"/>
      <name val="Bookman Old Style"/>
      <charset val="134"/>
    </font>
    <font>
      <sz val="10"/>
      <color theme="1"/>
      <name val="Bookman Old Style"/>
      <charset val="134"/>
    </font>
    <font>
      <b/>
      <sz val="11"/>
      <name val="Bookman Old Style"/>
      <charset val="134"/>
    </font>
    <font>
      <sz val="10"/>
      <name val="Bookman Old Style"/>
      <charset val="134"/>
    </font>
    <font>
      <sz val="11"/>
      <color theme="1"/>
      <name val="Bookman Old Style"/>
      <charset val="134"/>
    </font>
    <font>
      <b/>
      <sz val="10"/>
      <name val="Bookman Old Style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/>
    <xf numFmtId="176" fontId="26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top" wrapText="1"/>
    </xf>
    <xf numFmtId="2" fontId="3" fillId="2" borderId="2" xfId="49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center" wrapText="1"/>
    </xf>
    <xf numFmtId="1" fontId="4" fillId="0" borderId="2" xfId="49" applyNumberFormat="1" applyFont="1" applyBorder="1" applyAlignment="1">
      <alignment horizontal="center" vertical="center"/>
    </xf>
    <xf numFmtId="1" fontId="4" fillId="0" borderId="2" xfId="49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2" fillId="0" borderId="2" xfId="0" applyFont="1" applyFill="1" applyBorder="1" applyAlignment="1"/>
    <xf numFmtId="0" fontId="6" fillId="0" borderId="2" xfId="49" applyFont="1" applyBorder="1" applyAlignment="1">
      <alignment horizontal="center"/>
    </xf>
    <xf numFmtId="0" fontId="6" fillId="0" borderId="2" xfId="49" applyFont="1" applyBorder="1" applyAlignment="1">
      <alignment horizontal="center" wrapText="1"/>
    </xf>
    <xf numFmtId="180" fontId="6" fillId="0" borderId="2" xfId="50" applyNumberFormat="1" applyFont="1" applyBorder="1" applyAlignment="1">
      <alignment horizontal="center"/>
    </xf>
    <xf numFmtId="180" fontId="6" fillId="0" borderId="2" xfId="50" applyNumberFormat="1" applyFont="1" applyFill="1" applyBorder="1" applyAlignment="1">
      <alignment horizontal="center"/>
    </xf>
  </cellXfs>
  <cellStyles count="51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29" xfId="49"/>
    <cellStyle name="Comma 7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4"/>
  <sheetViews>
    <sheetView tabSelected="1" workbookViewId="0">
      <selection activeCell="A1" sqref="A1"/>
    </sheetView>
  </sheetViews>
  <sheetFormatPr defaultColWidth="9.14285714285714" defaultRowHeight="15"/>
  <cols>
    <col min="1" max="1" width="9.85714285714286" customWidth="1"/>
    <col min="4" max="4" width="5.14285714285714" customWidth="1"/>
    <col min="5" max="5" width="6.42857142857143" customWidth="1"/>
    <col min="6" max="6" width="20.5714285714286" customWidth="1"/>
    <col min="7" max="7" width="9.57142857142857" style="1"/>
    <col min="8" max="11" width="9.14285714285714" style="1"/>
    <col min="12" max="12" width="9.57142857142857" style="1"/>
  </cols>
  <sheetData>
    <row r="1" spans="1:12">
      <c r="A1" s="2" t="s">
        <v>0</v>
      </c>
      <c r="B1" s="3"/>
      <c r="C1" s="3"/>
      <c r="D1" s="3"/>
      <c r="E1" s="3"/>
      <c r="F1" s="3"/>
      <c r="G1" s="4"/>
      <c r="H1" s="4"/>
      <c r="I1" s="13"/>
      <c r="J1" s="13"/>
      <c r="K1" s="13"/>
      <c r="L1" s="13"/>
    </row>
    <row r="2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 t="s">
        <v>6</v>
      </c>
      <c r="H2" s="5" t="s">
        <v>7</v>
      </c>
      <c r="I2" s="5"/>
      <c r="J2" s="5"/>
      <c r="K2" s="5"/>
      <c r="L2" s="5"/>
    </row>
    <row r="3" ht="45" spans="1:12">
      <c r="A3" s="5"/>
      <c r="B3" s="5"/>
      <c r="C3" s="5"/>
      <c r="D3" s="5"/>
      <c r="E3" s="5"/>
      <c r="F3" s="5"/>
      <c r="G3" s="5"/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</row>
    <row r="4" ht="30" spans="1:12">
      <c r="A4" s="7" t="s">
        <v>13</v>
      </c>
      <c r="B4" s="7" t="s">
        <v>14</v>
      </c>
      <c r="C4" s="8">
        <v>2023</v>
      </c>
      <c r="D4" s="9">
        <v>1</v>
      </c>
      <c r="E4" s="10" t="s">
        <v>15</v>
      </c>
      <c r="F4" s="11" t="s">
        <v>16</v>
      </c>
      <c r="G4" s="12">
        <v>18</v>
      </c>
      <c r="H4" s="9">
        <f>(20/100)*G4</f>
        <v>3.6</v>
      </c>
      <c r="I4" s="9">
        <f>(20/100)*G4</f>
        <v>3.6</v>
      </c>
      <c r="J4" s="9">
        <f>(10/100)*G4</f>
        <v>1.8</v>
      </c>
      <c r="K4" s="9">
        <f>(50/100)*G4</f>
        <v>9</v>
      </c>
      <c r="L4" s="9">
        <f t="shared" ref="L4:L67" si="0">SUM(H4:K4)</f>
        <v>18</v>
      </c>
    </row>
    <row r="5" ht="30" spans="1:12">
      <c r="A5" s="7" t="s">
        <v>13</v>
      </c>
      <c r="B5" s="7" t="s">
        <v>14</v>
      </c>
      <c r="C5" s="8">
        <v>2023</v>
      </c>
      <c r="D5" s="9">
        <v>2</v>
      </c>
      <c r="E5" s="10" t="s">
        <v>15</v>
      </c>
      <c r="F5" s="11" t="s">
        <v>17</v>
      </c>
      <c r="G5" s="12">
        <v>10</v>
      </c>
      <c r="H5" s="9">
        <f t="shared" ref="H5:H10" si="1">(85/100)*G5</f>
        <v>8.5</v>
      </c>
      <c r="I5" s="9">
        <f t="shared" ref="I5:I10" si="2">(5/100)*G5</f>
        <v>0.5</v>
      </c>
      <c r="J5" s="9">
        <f t="shared" ref="J5:J10" si="3">(5/100)*G5</f>
        <v>0.5</v>
      </c>
      <c r="K5" s="9">
        <f t="shared" ref="K5:K10" si="4">(5/100)*G5</f>
        <v>0.5</v>
      </c>
      <c r="L5" s="9">
        <f t="shared" si="0"/>
        <v>10</v>
      </c>
    </row>
    <row r="6" ht="30" spans="1:12">
      <c r="A6" s="7" t="s">
        <v>13</v>
      </c>
      <c r="B6" s="7" t="s">
        <v>14</v>
      </c>
      <c r="C6" s="8">
        <v>2023</v>
      </c>
      <c r="D6" s="9">
        <v>3</v>
      </c>
      <c r="E6" s="10" t="s">
        <v>15</v>
      </c>
      <c r="F6" s="11" t="s">
        <v>18</v>
      </c>
      <c r="G6" s="12">
        <v>6</v>
      </c>
      <c r="H6" s="9">
        <f t="shared" si="1"/>
        <v>5.1</v>
      </c>
      <c r="I6" s="9">
        <f t="shared" si="2"/>
        <v>0.3</v>
      </c>
      <c r="J6" s="9">
        <f t="shared" si="3"/>
        <v>0.3</v>
      </c>
      <c r="K6" s="9">
        <f t="shared" si="4"/>
        <v>0.3</v>
      </c>
      <c r="L6" s="9">
        <f t="shared" si="0"/>
        <v>6</v>
      </c>
    </row>
    <row r="7" ht="30" spans="1:12">
      <c r="A7" s="7" t="s">
        <v>13</v>
      </c>
      <c r="B7" s="7" t="s">
        <v>14</v>
      </c>
      <c r="C7" s="8">
        <v>2023</v>
      </c>
      <c r="D7" s="9">
        <v>4</v>
      </c>
      <c r="E7" s="10" t="s">
        <v>15</v>
      </c>
      <c r="F7" s="11" t="s">
        <v>19</v>
      </c>
      <c r="G7" s="12">
        <v>159</v>
      </c>
      <c r="H7" s="9">
        <f>(50/100)*G7</f>
        <v>79.5</v>
      </c>
      <c r="I7" s="9">
        <f>(20/100)*G7</f>
        <v>31.8</v>
      </c>
      <c r="J7" s="9">
        <f>(15/100)*G7</f>
        <v>23.85</v>
      </c>
      <c r="K7" s="9">
        <f>(15/100)*G7</f>
        <v>23.85</v>
      </c>
      <c r="L7" s="9">
        <f t="shared" si="0"/>
        <v>159</v>
      </c>
    </row>
    <row r="8" ht="30" spans="1:12">
      <c r="A8" s="7" t="s">
        <v>13</v>
      </c>
      <c r="B8" s="7" t="s">
        <v>14</v>
      </c>
      <c r="C8" s="8">
        <v>2023</v>
      </c>
      <c r="D8" s="9">
        <v>5</v>
      </c>
      <c r="E8" s="10" t="s">
        <v>15</v>
      </c>
      <c r="F8" s="11" t="s">
        <v>20</v>
      </c>
      <c r="G8" s="12">
        <v>29</v>
      </c>
      <c r="H8" s="9">
        <f t="shared" si="1"/>
        <v>24.65</v>
      </c>
      <c r="I8" s="9">
        <f t="shared" si="2"/>
        <v>1.45</v>
      </c>
      <c r="J8" s="9">
        <f t="shared" si="3"/>
        <v>1.45</v>
      </c>
      <c r="K8" s="9">
        <f t="shared" si="4"/>
        <v>1.45</v>
      </c>
      <c r="L8" s="9">
        <f t="shared" si="0"/>
        <v>29</v>
      </c>
    </row>
    <row r="9" ht="30" spans="1:12">
      <c r="A9" s="7" t="s">
        <v>13</v>
      </c>
      <c r="B9" s="7" t="s">
        <v>14</v>
      </c>
      <c r="C9" s="8">
        <v>2023</v>
      </c>
      <c r="D9" s="9">
        <v>6</v>
      </c>
      <c r="E9" s="10" t="s">
        <v>15</v>
      </c>
      <c r="F9" s="11" t="s">
        <v>21</v>
      </c>
      <c r="G9" s="12">
        <v>2</v>
      </c>
      <c r="H9" s="9">
        <f t="shared" si="1"/>
        <v>1.7</v>
      </c>
      <c r="I9" s="9">
        <f t="shared" si="2"/>
        <v>0.1</v>
      </c>
      <c r="J9" s="9">
        <f t="shared" si="3"/>
        <v>0.1</v>
      </c>
      <c r="K9" s="9">
        <f t="shared" si="4"/>
        <v>0.1</v>
      </c>
      <c r="L9" s="9">
        <f t="shared" si="0"/>
        <v>2</v>
      </c>
    </row>
    <row r="10" ht="30" spans="1:12">
      <c r="A10" s="7" t="s">
        <v>13</v>
      </c>
      <c r="B10" s="7" t="s">
        <v>14</v>
      </c>
      <c r="C10" s="8">
        <v>2023</v>
      </c>
      <c r="D10" s="9">
        <v>7</v>
      </c>
      <c r="E10" s="10" t="s">
        <v>15</v>
      </c>
      <c r="F10" s="11" t="s">
        <v>22</v>
      </c>
      <c r="G10" s="12">
        <v>4</v>
      </c>
      <c r="H10" s="9">
        <f t="shared" si="1"/>
        <v>3.4</v>
      </c>
      <c r="I10" s="9">
        <f t="shared" si="2"/>
        <v>0.2</v>
      </c>
      <c r="J10" s="9">
        <f t="shared" si="3"/>
        <v>0.2</v>
      </c>
      <c r="K10" s="9">
        <f t="shared" si="4"/>
        <v>0.2</v>
      </c>
      <c r="L10" s="9">
        <f t="shared" si="0"/>
        <v>4</v>
      </c>
    </row>
    <row r="11" ht="30" spans="1:12">
      <c r="A11" s="7" t="s">
        <v>13</v>
      </c>
      <c r="B11" s="7" t="s">
        <v>14</v>
      </c>
      <c r="C11" s="8">
        <v>2023</v>
      </c>
      <c r="D11" s="9">
        <v>8</v>
      </c>
      <c r="E11" s="10" t="s">
        <v>15</v>
      </c>
      <c r="F11" s="11" t="s">
        <v>23</v>
      </c>
      <c r="G11" s="12">
        <v>298</v>
      </c>
      <c r="H11" s="9">
        <f>(50/100)*G11</f>
        <v>149</v>
      </c>
      <c r="I11" s="9">
        <f t="shared" ref="I11:I15" si="5">(20/100)*G11</f>
        <v>59.6</v>
      </c>
      <c r="J11" s="9">
        <f>(15/100)*G11</f>
        <v>44.7</v>
      </c>
      <c r="K11" s="9">
        <f>(15/100)*G11</f>
        <v>44.7</v>
      </c>
      <c r="L11" s="9">
        <f t="shared" si="0"/>
        <v>298</v>
      </c>
    </row>
    <row r="12" ht="30" spans="1:12">
      <c r="A12" s="7" t="s">
        <v>13</v>
      </c>
      <c r="B12" s="7" t="s">
        <v>14</v>
      </c>
      <c r="C12" s="8">
        <v>2023</v>
      </c>
      <c r="D12" s="9">
        <v>9</v>
      </c>
      <c r="E12" s="10" t="s">
        <v>15</v>
      </c>
      <c r="F12" s="11" t="s">
        <v>24</v>
      </c>
      <c r="G12" s="12">
        <v>10</v>
      </c>
      <c r="H12" s="9">
        <f t="shared" ref="H12:H16" si="6">(85/100)*G12</f>
        <v>8.5</v>
      </c>
      <c r="I12" s="9">
        <f t="shared" ref="I12:I16" si="7">(5/100)*G12</f>
        <v>0.5</v>
      </c>
      <c r="J12" s="9">
        <f t="shared" ref="J12:J16" si="8">(5/100)*G12</f>
        <v>0.5</v>
      </c>
      <c r="K12" s="9">
        <f t="shared" ref="K12:K16" si="9">(5/100)*G12</f>
        <v>0.5</v>
      </c>
      <c r="L12" s="9">
        <f t="shared" si="0"/>
        <v>10</v>
      </c>
    </row>
    <row r="13" ht="30" spans="1:12">
      <c r="A13" s="7" t="s">
        <v>13</v>
      </c>
      <c r="B13" s="7" t="s">
        <v>14</v>
      </c>
      <c r="C13" s="8">
        <v>2023</v>
      </c>
      <c r="D13" s="9">
        <v>10</v>
      </c>
      <c r="E13" s="10" t="s">
        <v>15</v>
      </c>
      <c r="F13" s="11" t="s">
        <v>25</v>
      </c>
      <c r="G13" s="12">
        <v>22</v>
      </c>
      <c r="H13" s="9">
        <f t="shared" si="6"/>
        <v>18.7</v>
      </c>
      <c r="I13" s="9">
        <f t="shared" si="7"/>
        <v>1.1</v>
      </c>
      <c r="J13" s="9">
        <f t="shared" si="8"/>
        <v>1.1</v>
      </c>
      <c r="K13" s="9">
        <f t="shared" si="9"/>
        <v>1.1</v>
      </c>
      <c r="L13" s="9">
        <f t="shared" si="0"/>
        <v>22</v>
      </c>
    </row>
    <row r="14" ht="30" spans="1:12">
      <c r="A14" s="7" t="s">
        <v>13</v>
      </c>
      <c r="B14" s="7" t="s">
        <v>14</v>
      </c>
      <c r="C14" s="8">
        <v>2023</v>
      </c>
      <c r="D14" s="9">
        <v>11</v>
      </c>
      <c r="E14" s="10" t="s">
        <v>15</v>
      </c>
      <c r="F14" s="11" t="s">
        <v>26</v>
      </c>
      <c r="G14" s="12">
        <v>57</v>
      </c>
      <c r="H14" s="9">
        <f>(20/100)*G14</f>
        <v>11.4</v>
      </c>
      <c r="I14" s="9">
        <f t="shared" si="5"/>
        <v>11.4</v>
      </c>
      <c r="J14" s="9">
        <f>(10/100)*G14</f>
        <v>5.7</v>
      </c>
      <c r="K14" s="9">
        <f>(50/100)*G14</f>
        <v>28.5</v>
      </c>
      <c r="L14" s="9">
        <f t="shared" si="0"/>
        <v>57</v>
      </c>
    </row>
    <row r="15" ht="30" spans="1:12">
      <c r="A15" s="7" t="s">
        <v>13</v>
      </c>
      <c r="B15" s="7" t="s">
        <v>14</v>
      </c>
      <c r="C15" s="8">
        <v>2023</v>
      </c>
      <c r="D15" s="9">
        <v>12</v>
      </c>
      <c r="E15" s="10" t="s">
        <v>15</v>
      </c>
      <c r="F15" s="11" t="s">
        <v>27</v>
      </c>
      <c r="G15" s="12">
        <v>248</v>
      </c>
      <c r="H15" s="9">
        <f>(25/100)*G15</f>
        <v>62</v>
      </c>
      <c r="I15" s="9">
        <f t="shared" si="5"/>
        <v>49.6</v>
      </c>
      <c r="J15" s="9">
        <f t="shared" si="8"/>
        <v>12.4</v>
      </c>
      <c r="K15" s="9">
        <f>(50/100)*G15</f>
        <v>124</v>
      </c>
      <c r="L15" s="9">
        <f t="shared" si="0"/>
        <v>248</v>
      </c>
    </row>
    <row r="16" ht="30" spans="1:12">
      <c r="A16" s="7" t="s">
        <v>13</v>
      </c>
      <c r="B16" s="7" t="s">
        <v>14</v>
      </c>
      <c r="C16" s="8">
        <v>2023</v>
      </c>
      <c r="D16" s="9">
        <v>13</v>
      </c>
      <c r="E16" s="10" t="s">
        <v>15</v>
      </c>
      <c r="F16" s="11" t="s">
        <v>28</v>
      </c>
      <c r="G16" s="12">
        <v>3</v>
      </c>
      <c r="H16" s="9">
        <f t="shared" si="6"/>
        <v>2.55</v>
      </c>
      <c r="I16" s="9">
        <f t="shared" si="7"/>
        <v>0.15</v>
      </c>
      <c r="J16" s="9">
        <f t="shared" si="8"/>
        <v>0.15</v>
      </c>
      <c r="K16" s="9">
        <f t="shared" si="9"/>
        <v>0.15</v>
      </c>
      <c r="L16" s="9">
        <f t="shared" si="0"/>
        <v>3</v>
      </c>
    </row>
    <row r="17" ht="30" spans="1:12">
      <c r="A17" s="7" t="s">
        <v>13</v>
      </c>
      <c r="B17" s="7" t="s">
        <v>14</v>
      </c>
      <c r="C17" s="8">
        <v>2023</v>
      </c>
      <c r="D17" s="9">
        <v>14</v>
      </c>
      <c r="E17" s="10" t="s">
        <v>15</v>
      </c>
      <c r="F17" s="11" t="s">
        <v>29</v>
      </c>
      <c r="G17" s="12">
        <v>116</v>
      </c>
      <c r="H17" s="9">
        <f>(50/100)*G17</f>
        <v>58</v>
      </c>
      <c r="I17" s="9">
        <f>(20/100)*G17</f>
        <v>23.2</v>
      </c>
      <c r="J17" s="9">
        <f t="shared" ref="J17:J21" si="10">(15/100)*G17</f>
        <v>17.4</v>
      </c>
      <c r="K17" s="9">
        <f>(15/100)*G17</f>
        <v>17.4</v>
      </c>
      <c r="L17" s="9">
        <f t="shared" si="0"/>
        <v>116</v>
      </c>
    </row>
    <row r="18" ht="30" spans="1:12">
      <c r="A18" s="7" t="s">
        <v>13</v>
      </c>
      <c r="B18" s="7" t="s">
        <v>14</v>
      </c>
      <c r="C18" s="8">
        <v>2023</v>
      </c>
      <c r="D18" s="9">
        <v>15</v>
      </c>
      <c r="E18" s="10" t="s">
        <v>15</v>
      </c>
      <c r="F18" s="11" t="s">
        <v>30</v>
      </c>
      <c r="G18" s="12">
        <v>62</v>
      </c>
      <c r="H18" s="9">
        <f t="shared" ref="H18:H22" si="11">(85/100)*G18</f>
        <v>52.7</v>
      </c>
      <c r="I18" s="9">
        <f t="shared" ref="I18:I22" si="12">(5/100)*G18</f>
        <v>3.1</v>
      </c>
      <c r="J18" s="9">
        <f t="shared" ref="J18:J22" si="13">(5/100)*G18</f>
        <v>3.1</v>
      </c>
      <c r="K18" s="9">
        <f t="shared" ref="K18:K22" si="14">(5/100)*G18</f>
        <v>3.1</v>
      </c>
      <c r="L18" s="9">
        <f t="shared" si="0"/>
        <v>62</v>
      </c>
    </row>
    <row r="19" ht="30" spans="1:12">
      <c r="A19" s="7" t="s">
        <v>13</v>
      </c>
      <c r="B19" s="7" t="s">
        <v>14</v>
      </c>
      <c r="C19" s="8">
        <v>2023</v>
      </c>
      <c r="D19" s="9">
        <v>16</v>
      </c>
      <c r="E19" s="10" t="s">
        <v>15</v>
      </c>
      <c r="F19" s="11" t="s">
        <v>31</v>
      </c>
      <c r="G19" s="12">
        <v>18</v>
      </c>
      <c r="H19" s="9">
        <f t="shared" ref="H19:H23" si="15">(65/100)*G19</f>
        <v>11.7</v>
      </c>
      <c r="I19" s="9">
        <f t="shared" ref="I19:I23" si="16">(10/100)*G19</f>
        <v>1.8</v>
      </c>
      <c r="J19" s="9">
        <f t="shared" si="10"/>
        <v>2.7</v>
      </c>
      <c r="K19" s="9">
        <f t="shared" ref="K19:K23" si="17">(10/100)*G19</f>
        <v>1.8</v>
      </c>
      <c r="L19" s="9">
        <f t="shared" si="0"/>
        <v>18</v>
      </c>
    </row>
    <row r="20" ht="30" spans="1:12">
      <c r="A20" s="7" t="s">
        <v>13</v>
      </c>
      <c r="B20" s="7" t="s">
        <v>14</v>
      </c>
      <c r="C20" s="8">
        <v>2023</v>
      </c>
      <c r="D20" s="9">
        <v>17</v>
      </c>
      <c r="E20" s="10" t="s">
        <v>15</v>
      </c>
      <c r="F20" s="11" t="s">
        <v>32</v>
      </c>
      <c r="G20" s="12">
        <v>4</v>
      </c>
      <c r="H20" s="9">
        <f t="shared" si="11"/>
        <v>3.4</v>
      </c>
      <c r="I20" s="9">
        <f t="shared" si="12"/>
        <v>0.2</v>
      </c>
      <c r="J20" s="9">
        <f t="shared" si="13"/>
        <v>0.2</v>
      </c>
      <c r="K20" s="9">
        <f t="shared" si="14"/>
        <v>0.2</v>
      </c>
      <c r="L20" s="9">
        <f t="shared" si="0"/>
        <v>4</v>
      </c>
    </row>
    <row r="21" ht="30" spans="1:12">
      <c r="A21" s="7" t="s">
        <v>13</v>
      </c>
      <c r="B21" s="7" t="s">
        <v>14</v>
      </c>
      <c r="C21" s="8">
        <v>2023</v>
      </c>
      <c r="D21" s="9">
        <v>18</v>
      </c>
      <c r="E21" s="10" t="s">
        <v>15</v>
      </c>
      <c r="F21" s="11" t="s">
        <v>33</v>
      </c>
      <c r="G21" s="12">
        <v>3</v>
      </c>
      <c r="H21" s="9">
        <f t="shared" si="15"/>
        <v>1.95</v>
      </c>
      <c r="I21" s="9">
        <f t="shared" si="16"/>
        <v>0.3</v>
      </c>
      <c r="J21" s="9">
        <f t="shared" si="10"/>
        <v>0.45</v>
      </c>
      <c r="K21" s="9">
        <f t="shared" si="17"/>
        <v>0.3</v>
      </c>
      <c r="L21" s="9">
        <f t="shared" si="0"/>
        <v>3</v>
      </c>
    </row>
    <row r="22" ht="30" spans="1:12">
      <c r="A22" s="7" t="s">
        <v>13</v>
      </c>
      <c r="B22" s="7" t="s">
        <v>14</v>
      </c>
      <c r="C22" s="8">
        <v>2023</v>
      </c>
      <c r="D22" s="9">
        <v>19</v>
      </c>
      <c r="E22" s="10" t="s">
        <v>15</v>
      </c>
      <c r="F22" s="11" t="s">
        <v>34</v>
      </c>
      <c r="G22" s="12">
        <v>30</v>
      </c>
      <c r="H22" s="9">
        <f t="shared" si="11"/>
        <v>25.5</v>
      </c>
      <c r="I22" s="9">
        <f t="shared" si="12"/>
        <v>1.5</v>
      </c>
      <c r="J22" s="9">
        <f t="shared" si="13"/>
        <v>1.5</v>
      </c>
      <c r="K22" s="9">
        <f t="shared" si="14"/>
        <v>1.5</v>
      </c>
      <c r="L22" s="9">
        <f t="shared" si="0"/>
        <v>30</v>
      </c>
    </row>
    <row r="23" ht="30" spans="1:12">
      <c r="A23" s="7" t="s">
        <v>13</v>
      </c>
      <c r="B23" s="7" t="s">
        <v>14</v>
      </c>
      <c r="C23" s="8">
        <v>2023</v>
      </c>
      <c r="D23" s="9">
        <v>20</v>
      </c>
      <c r="E23" s="10" t="s">
        <v>15</v>
      </c>
      <c r="F23" s="11" t="s">
        <v>35</v>
      </c>
      <c r="G23" s="12">
        <v>11</v>
      </c>
      <c r="H23" s="9">
        <f t="shared" si="15"/>
        <v>7.15</v>
      </c>
      <c r="I23" s="9">
        <f t="shared" si="16"/>
        <v>1.1</v>
      </c>
      <c r="J23" s="9">
        <f>(15/100)*G23</f>
        <v>1.65</v>
      </c>
      <c r="K23" s="9">
        <f t="shared" si="17"/>
        <v>1.1</v>
      </c>
      <c r="L23" s="9">
        <f t="shared" si="0"/>
        <v>11</v>
      </c>
    </row>
    <row r="24" ht="30" spans="1:12">
      <c r="A24" s="7" t="s">
        <v>13</v>
      </c>
      <c r="B24" s="7" t="s">
        <v>14</v>
      </c>
      <c r="C24" s="8">
        <v>2023</v>
      </c>
      <c r="D24" s="9">
        <v>21</v>
      </c>
      <c r="E24" s="10" t="s">
        <v>15</v>
      </c>
      <c r="F24" s="11" t="s">
        <v>36</v>
      </c>
      <c r="G24" s="12">
        <v>6</v>
      </c>
      <c r="H24" s="9">
        <f t="shared" ref="H24:H31" si="18">(85/100)*G24</f>
        <v>5.1</v>
      </c>
      <c r="I24" s="9">
        <f t="shared" ref="I24:I26" si="19">(5/100)*G24</f>
        <v>0.3</v>
      </c>
      <c r="J24" s="9">
        <f t="shared" ref="J24:J31" si="20">(5/100)*G24</f>
        <v>0.3</v>
      </c>
      <c r="K24" s="9">
        <f t="shared" ref="K24:K31" si="21">(5/100)*G24</f>
        <v>0.3</v>
      </c>
      <c r="L24" s="9">
        <f t="shared" si="0"/>
        <v>6</v>
      </c>
    </row>
    <row r="25" ht="30" spans="1:12">
      <c r="A25" s="7" t="s">
        <v>13</v>
      </c>
      <c r="B25" s="7" t="s">
        <v>14</v>
      </c>
      <c r="C25" s="8">
        <v>2023</v>
      </c>
      <c r="D25" s="9">
        <v>22</v>
      </c>
      <c r="E25" s="10" t="s">
        <v>15</v>
      </c>
      <c r="F25" s="11" t="s">
        <v>37</v>
      </c>
      <c r="G25" s="12">
        <v>41</v>
      </c>
      <c r="H25" s="9">
        <f>(75/100)*G25</f>
        <v>30.75</v>
      </c>
      <c r="I25" s="9">
        <f t="shared" si="19"/>
        <v>2.05</v>
      </c>
      <c r="J25" s="9">
        <f t="shared" ref="J25:J28" si="22">(10/100)*G25</f>
        <v>4.1</v>
      </c>
      <c r="K25" s="9">
        <f>(10/100)*G25</f>
        <v>4.1</v>
      </c>
      <c r="L25" s="9">
        <f t="shared" si="0"/>
        <v>41</v>
      </c>
    </row>
    <row r="26" ht="30" spans="1:12">
      <c r="A26" s="7" t="s">
        <v>13</v>
      </c>
      <c r="B26" s="7" t="s">
        <v>14</v>
      </c>
      <c r="C26" s="8">
        <v>2023</v>
      </c>
      <c r="D26" s="9">
        <v>23</v>
      </c>
      <c r="E26" s="10" t="s">
        <v>15</v>
      </c>
      <c r="F26" s="11" t="s">
        <v>38</v>
      </c>
      <c r="G26" s="12">
        <v>687</v>
      </c>
      <c r="H26" s="9">
        <f t="shared" si="18"/>
        <v>583.95</v>
      </c>
      <c r="I26" s="9">
        <f t="shared" si="19"/>
        <v>34.35</v>
      </c>
      <c r="J26" s="9">
        <f t="shared" si="20"/>
        <v>34.35</v>
      </c>
      <c r="K26" s="9">
        <f t="shared" si="21"/>
        <v>34.35</v>
      </c>
      <c r="L26" s="9">
        <f t="shared" si="0"/>
        <v>687</v>
      </c>
    </row>
    <row r="27" ht="30" spans="1:12">
      <c r="A27" s="7" t="s">
        <v>13</v>
      </c>
      <c r="B27" s="7" t="s">
        <v>14</v>
      </c>
      <c r="C27" s="8">
        <v>2023</v>
      </c>
      <c r="D27" s="9">
        <v>24</v>
      </c>
      <c r="E27" s="10" t="s">
        <v>15</v>
      </c>
      <c r="F27" s="11" t="s">
        <v>39</v>
      </c>
      <c r="G27" s="12">
        <v>21</v>
      </c>
      <c r="H27" s="9">
        <f>(20/100)*G27</f>
        <v>4.2</v>
      </c>
      <c r="I27" s="9">
        <f>(20/100)*G27</f>
        <v>4.2</v>
      </c>
      <c r="J27" s="9">
        <f t="shared" si="22"/>
        <v>2.1</v>
      </c>
      <c r="K27" s="9">
        <f>(50/100)*G27</f>
        <v>10.5</v>
      </c>
      <c r="L27" s="9">
        <f t="shared" si="0"/>
        <v>21</v>
      </c>
    </row>
    <row r="28" ht="30" spans="1:12">
      <c r="A28" s="7" t="s">
        <v>13</v>
      </c>
      <c r="B28" s="7" t="s">
        <v>14</v>
      </c>
      <c r="C28" s="8">
        <v>2023</v>
      </c>
      <c r="D28" s="9">
        <v>25</v>
      </c>
      <c r="E28" s="10" t="s">
        <v>15</v>
      </c>
      <c r="F28" s="11" t="s">
        <v>40</v>
      </c>
      <c r="G28" s="12">
        <v>32</v>
      </c>
      <c r="H28" s="9">
        <f>(20/100)*G28</f>
        <v>6.4</v>
      </c>
      <c r="I28" s="9">
        <f>(20/100)*G28</f>
        <v>6.4</v>
      </c>
      <c r="J28" s="9">
        <f t="shared" si="22"/>
        <v>3.2</v>
      </c>
      <c r="K28" s="9">
        <f>(50/100)*G28</f>
        <v>16</v>
      </c>
      <c r="L28" s="9">
        <f t="shared" si="0"/>
        <v>32</v>
      </c>
    </row>
    <row r="29" ht="30" spans="1:12">
      <c r="A29" s="7" t="s">
        <v>13</v>
      </c>
      <c r="B29" s="7" t="s">
        <v>14</v>
      </c>
      <c r="C29" s="8">
        <v>2023</v>
      </c>
      <c r="D29" s="9">
        <v>26</v>
      </c>
      <c r="E29" s="10" t="s">
        <v>15</v>
      </c>
      <c r="F29" s="11" t="s">
        <v>41</v>
      </c>
      <c r="G29" s="12">
        <v>109</v>
      </c>
      <c r="H29" s="9">
        <f t="shared" si="18"/>
        <v>92.65</v>
      </c>
      <c r="I29" s="9">
        <f t="shared" ref="I29:I31" si="23">(5/100)*G29</f>
        <v>5.45</v>
      </c>
      <c r="J29" s="9">
        <f t="shared" si="20"/>
        <v>5.45</v>
      </c>
      <c r="K29" s="9">
        <f t="shared" si="21"/>
        <v>5.45</v>
      </c>
      <c r="L29" s="9">
        <f t="shared" si="0"/>
        <v>109</v>
      </c>
    </row>
    <row r="30" ht="30" spans="1:12">
      <c r="A30" s="7" t="s">
        <v>13</v>
      </c>
      <c r="B30" s="7" t="s">
        <v>14</v>
      </c>
      <c r="C30" s="8">
        <v>2023</v>
      </c>
      <c r="D30" s="9">
        <v>27</v>
      </c>
      <c r="E30" s="10" t="s">
        <v>15</v>
      </c>
      <c r="F30" s="11" t="s">
        <v>42</v>
      </c>
      <c r="G30" s="12">
        <v>26</v>
      </c>
      <c r="H30" s="9">
        <f t="shared" si="18"/>
        <v>22.1</v>
      </c>
      <c r="I30" s="9">
        <f t="shared" si="23"/>
        <v>1.3</v>
      </c>
      <c r="J30" s="9">
        <f t="shared" si="20"/>
        <v>1.3</v>
      </c>
      <c r="K30" s="9">
        <f t="shared" si="21"/>
        <v>1.3</v>
      </c>
      <c r="L30" s="9">
        <f t="shared" si="0"/>
        <v>26</v>
      </c>
    </row>
    <row r="31" ht="30" spans="1:12">
      <c r="A31" s="7" t="s">
        <v>13</v>
      </c>
      <c r="B31" s="7" t="s">
        <v>14</v>
      </c>
      <c r="C31" s="8">
        <v>2023</v>
      </c>
      <c r="D31" s="9">
        <v>28</v>
      </c>
      <c r="E31" s="10" t="s">
        <v>15</v>
      </c>
      <c r="F31" s="11" t="s">
        <v>43</v>
      </c>
      <c r="G31" s="12">
        <v>13</v>
      </c>
      <c r="H31" s="9">
        <f t="shared" si="18"/>
        <v>11.05</v>
      </c>
      <c r="I31" s="9">
        <f t="shared" si="23"/>
        <v>0.65</v>
      </c>
      <c r="J31" s="9">
        <f t="shared" si="20"/>
        <v>0.65</v>
      </c>
      <c r="K31" s="9">
        <f t="shared" si="21"/>
        <v>0.65</v>
      </c>
      <c r="L31" s="9">
        <f t="shared" si="0"/>
        <v>13</v>
      </c>
    </row>
    <row r="32" ht="30" spans="1:12">
      <c r="A32" s="7" t="s">
        <v>13</v>
      </c>
      <c r="B32" s="7" t="s">
        <v>14</v>
      </c>
      <c r="C32" s="8">
        <v>2023</v>
      </c>
      <c r="D32" s="9">
        <v>29</v>
      </c>
      <c r="E32" s="10" t="s">
        <v>15</v>
      </c>
      <c r="F32" s="11" t="s">
        <v>44</v>
      </c>
      <c r="G32" s="12">
        <v>14</v>
      </c>
      <c r="H32" s="9">
        <f>(65/100)*G32</f>
        <v>9.1</v>
      </c>
      <c r="I32" s="9">
        <f>(10/100)*G32</f>
        <v>1.4</v>
      </c>
      <c r="J32" s="9">
        <f>(15/100)*G32</f>
        <v>2.1</v>
      </c>
      <c r="K32" s="9">
        <f>(10/100)*G32</f>
        <v>1.4</v>
      </c>
      <c r="L32" s="9">
        <f t="shared" si="0"/>
        <v>14</v>
      </c>
    </row>
    <row r="33" ht="30" spans="1:12">
      <c r="A33" s="7" t="s">
        <v>13</v>
      </c>
      <c r="B33" s="7" t="s">
        <v>14</v>
      </c>
      <c r="C33" s="8">
        <v>2023</v>
      </c>
      <c r="D33" s="9">
        <v>30</v>
      </c>
      <c r="E33" s="10" t="s">
        <v>15</v>
      </c>
      <c r="F33" s="11" t="s">
        <v>45</v>
      </c>
      <c r="G33" s="12">
        <v>16</v>
      </c>
      <c r="H33" s="9">
        <f t="shared" ref="H33:H37" si="24">(85/100)*G33</f>
        <v>13.6</v>
      </c>
      <c r="I33" s="9">
        <f t="shared" ref="I33:I37" si="25">(5/100)*G33</f>
        <v>0.8</v>
      </c>
      <c r="J33" s="9">
        <f t="shared" ref="J33:J37" si="26">(5/100)*G33</f>
        <v>0.8</v>
      </c>
      <c r="K33" s="9">
        <f t="shared" ref="K33:K37" si="27">(5/100)*G33</f>
        <v>0.8</v>
      </c>
      <c r="L33" s="9">
        <f t="shared" si="0"/>
        <v>16</v>
      </c>
    </row>
    <row r="34" ht="30" spans="1:12">
      <c r="A34" s="7" t="s">
        <v>13</v>
      </c>
      <c r="B34" s="7" t="s">
        <v>14</v>
      </c>
      <c r="C34" s="8">
        <v>2023</v>
      </c>
      <c r="D34" s="9">
        <v>31</v>
      </c>
      <c r="E34" s="10" t="s">
        <v>15</v>
      </c>
      <c r="F34" s="11" t="s">
        <v>46</v>
      </c>
      <c r="G34" s="12">
        <v>2</v>
      </c>
      <c r="H34" s="9">
        <f>(75/100)*G34</f>
        <v>1.5</v>
      </c>
      <c r="I34" s="9">
        <f t="shared" si="25"/>
        <v>0.1</v>
      </c>
      <c r="J34" s="9">
        <f>(10/100)*G34</f>
        <v>0.2</v>
      </c>
      <c r="K34" s="9">
        <f>(10/100)*G34</f>
        <v>0.2</v>
      </c>
      <c r="L34" s="9">
        <f t="shared" si="0"/>
        <v>2</v>
      </c>
    </row>
    <row r="35" ht="30" spans="1:12">
      <c r="A35" s="7" t="s">
        <v>13</v>
      </c>
      <c r="B35" s="7" t="s">
        <v>14</v>
      </c>
      <c r="C35" s="8">
        <v>2023</v>
      </c>
      <c r="D35" s="9">
        <v>32</v>
      </c>
      <c r="E35" s="10" t="s">
        <v>15</v>
      </c>
      <c r="F35" s="11" t="s">
        <v>47</v>
      </c>
      <c r="G35" s="12">
        <v>74</v>
      </c>
      <c r="H35" s="9">
        <f>(50/100)*G35</f>
        <v>37</v>
      </c>
      <c r="I35" s="9">
        <f>(20/100)*G35</f>
        <v>14.8</v>
      </c>
      <c r="J35" s="9">
        <f t="shared" ref="J35:J42" si="28">(15/100)*G35</f>
        <v>11.1</v>
      </c>
      <c r="K35" s="9">
        <f>(15/100)*G35</f>
        <v>11.1</v>
      </c>
      <c r="L35" s="9">
        <f t="shared" si="0"/>
        <v>74</v>
      </c>
    </row>
    <row r="36" ht="30" spans="1:12">
      <c r="A36" s="7" t="s">
        <v>13</v>
      </c>
      <c r="B36" s="7" t="s">
        <v>14</v>
      </c>
      <c r="C36" s="8">
        <v>2023</v>
      </c>
      <c r="D36" s="9">
        <v>33</v>
      </c>
      <c r="E36" s="10" t="s">
        <v>15</v>
      </c>
      <c r="F36" s="11" t="s">
        <v>48</v>
      </c>
      <c r="G36" s="12">
        <v>5</v>
      </c>
      <c r="H36" s="9">
        <f t="shared" si="24"/>
        <v>4.25</v>
      </c>
      <c r="I36" s="9">
        <f t="shared" si="25"/>
        <v>0.25</v>
      </c>
      <c r="J36" s="9">
        <f t="shared" si="26"/>
        <v>0.25</v>
      </c>
      <c r="K36" s="9">
        <f t="shared" si="27"/>
        <v>0.25</v>
      </c>
      <c r="L36" s="9">
        <f t="shared" si="0"/>
        <v>5</v>
      </c>
    </row>
    <row r="37" ht="30" spans="1:12">
      <c r="A37" s="7" t="s">
        <v>13</v>
      </c>
      <c r="B37" s="7" t="s">
        <v>14</v>
      </c>
      <c r="C37" s="8">
        <v>2023</v>
      </c>
      <c r="D37" s="9">
        <v>34</v>
      </c>
      <c r="E37" s="10" t="s">
        <v>15</v>
      </c>
      <c r="F37" s="11" t="s">
        <v>49</v>
      </c>
      <c r="G37" s="12">
        <v>26</v>
      </c>
      <c r="H37" s="9">
        <f t="shared" si="24"/>
        <v>22.1</v>
      </c>
      <c r="I37" s="9">
        <f t="shared" si="25"/>
        <v>1.3</v>
      </c>
      <c r="J37" s="9">
        <f t="shared" si="26"/>
        <v>1.3</v>
      </c>
      <c r="K37" s="9">
        <f t="shared" si="27"/>
        <v>1.3</v>
      </c>
      <c r="L37" s="9">
        <f t="shared" si="0"/>
        <v>26</v>
      </c>
    </row>
    <row r="38" ht="30" spans="1:12">
      <c r="A38" s="7" t="s">
        <v>13</v>
      </c>
      <c r="B38" s="7" t="s">
        <v>14</v>
      </c>
      <c r="C38" s="8">
        <v>2023</v>
      </c>
      <c r="D38" s="9">
        <v>35</v>
      </c>
      <c r="E38" s="10" t="s">
        <v>15</v>
      </c>
      <c r="F38" s="11" t="s">
        <v>50</v>
      </c>
      <c r="G38" s="12">
        <v>18</v>
      </c>
      <c r="H38" s="9">
        <f t="shared" ref="H38:H42" si="29">(65/100)*G38</f>
        <v>11.7</v>
      </c>
      <c r="I38" s="9">
        <f t="shared" ref="I38:I42" si="30">(10/100)*G38</f>
        <v>1.8</v>
      </c>
      <c r="J38" s="9">
        <f t="shared" si="28"/>
        <v>2.7</v>
      </c>
      <c r="K38" s="9">
        <f t="shared" ref="K38:K42" si="31">(10/100)*G38</f>
        <v>1.8</v>
      </c>
      <c r="L38" s="9">
        <f t="shared" si="0"/>
        <v>18</v>
      </c>
    </row>
    <row r="39" ht="30" spans="1:12">
      <c r="A39" s="7" t="s">
        <v>13</v>
      </c>
      <c r="B39" s="7" t="s">
        <v>14</v>
      </c>
      <c r="C39" s="8">
        <v>2023</v>
      </c>
      <c r="D39" s="9">
        <v>36</v>
      </c>
      <c r="E39" s="10" t="s">
        <v>15</v>
      </c>
      <c r="F39" s="11" t="s">
        <v>51</v>
      </c>
      <c r="G39" s="12">
        <v>4</v>
      </c>
      <c r="H39" s="9">
        <f>(85/100)*G39</f>
        <v>3.4</v>
      </c>
      <c r="I39" s="9">
        <f>(5/100)*G39</f>
        <v>0.2</v>
      </c>
      <c r="J39" s="9">
        <f>(5/100)*G39</f>
        <v>0.2</v>
      </c>
      <c r="K39" s="9">
        <f>(5/100)*G39</f>
        <v>0.2</v>
      </c>
      <c r="L39" s="9">
        <f t="shared" si="0"/>
        <v>4</v>
      </c>
    </row>
    <row r="40" ht="30" spans="1:12">
      <c r="A40" s="7" t="s">
        <v>13</v>
      </c>
      <c r="B40" s="7" t="s">
        <v>14</v>
      </c>
      <c r="C40" s="8">
        <v>2023</v>
      </c>
      <c r="D40" s="9">
        <v>37</v>
      </c>
      <c r="E40" s="10" t="s">
        <v>15</v>
      </c>
      <c r="F40" s="11" t="s">
        <v>52</v>
      </c>
      <c r="G40" s="12">
        <v>8</v>
      </c>
      <c r="H40" s="9">
        <f>(50/100)*G40</f>
        <v>4</v>
      </c>
      <c r="I40" s="9">
        <f>(20/100)*G40</f>
        <v>1.6</v>
      </c>
      <c r="J40" s="9">
        <f t="shared" si="28"/>
        <v>1.2</v>
      </c>
      <c r="K40" s="9">
        <f>(15/100)*G40</f>
        <v>1.2</v>
      </c>
      <c r="L40" s="9">
        <f t="shared" si="0"/>
        <v>8</v>
      </c>
    </row>
    <row r="41" ht="30" spans="1:12">
      <c r="A41" s="7" t="s">
        <v>13</v>
      </c>
      <c r="B41" s="7" t="s">
        <v>14</v>
      </c>
      <c r="C41" s="8">
        <v>2023</v>
      </c>
      <c r="D41" s="9">
        <v>38</v>
      </c>
      <c r="E41" s="10" t="s">
        <v>15</v>
      </c>
      <c r="F41" s="11" t="s">
        <v>53</v>
      </c>
      <c r="G41" s="12">
        <v>18</v>
      </c>
      <c r="H41" s="9">
        <f t="shared" si="29"/>
        <v>11.7</v>
      </c>
      <c r="I41" s="9">
        <f t="shared" si="30"/>
        <v>1.8</v>
      </c>
      <c r="J41" s="9">
        <f t="shared" si="28"/>
        <v>2.7</v>
      </c>
      <c r="K41" s="9">
        <f t="shared" si="31"/>
        <v>1.8</v>
      </c>
      <c r="L41" s="9">
        <f t="shared" si="0"/>
        <v>18</v>
      </c>
    </row>
    <row r="42" ht="30" spans="1:12">
      <c r="A42" s="7" t="s">
        <v>13</v>
      </c>
      <c r="B42" s="7" t="s">
        <v>14</v>
      </c>
      <c r="C42" s="8">
        <v>2023</v>
      </c>
      <c r="D42" s="9">
        <v>39</v>
      </c>
      <c r="E42" s="10" t="s">
        <v>15</v>
      </c>
      <c r="F42" s="11" t="s">
        <v>54</v>
      </c>
      <c r="G42" s="12">
        <v>8</v>
      </c>
      <c r="H42" s="9">
        <f t="shared" si="29"/>
        <v>5.2</v>
      </c>
      <c r="I42" s="9">
        <f t="shared" si="30"/>
        <v>0.8</v>
      </c>
      <c r="J42" s="9">
        <f t="shared" si="28"/>
        <v>1.2</v>
      </c>
      <c r="K42" s="9">
        <f t="shared" si="31"/>
        <v>0.8</v>
      </c>
      <c r="L42" s="9">
        <f t="shared" si="0"/>
        <v>8</v>
      </c>
    </row>
    <row r="43" ht="30" spans="1:12">
      <c r="A43" s="7" t="s">
        <v>13</v>
      </c>
      <c r="B43" s="7" t="s">
        <v>14</v>
      </c>
      <c r="C43" s="8">
        <v>2023</v>
      </c>
      <c r="D43" s="9">
        <v>40</v>
      </c>
      <c r="E43" s="10" t="s">
        <v>15</v>
      </c>
      <c r="F43" s="11" t="s">
        <v>55</v>
      </c>
      <c r="G43" s="12">
        <v>5</v>
      </c>
      <c r="H43" s="9">
        <f t="shared" ref="H43:H47" si="32">(85/100)*G43</f>
        <v>4.25</v>
      </c>
      <c r="I43" s="9">
        <f t="shared" ref="I43:I47" si="33">(5/100)*G43</f>
        <v>0.25</v>
      </c>
      <c r="J43" s="9">
        <f t="shared" ref="J43:J48" si="34">(5/100)*G43</f>
        <v>0.25</v>
      </c>
      <c r="K43" s="9">
        <f t="shared" ref="K43:K47" si="35">(5/100)*G43</f>
        <v>0.25</v>
      </c>
      <c r="L43" s="9">
        <f t="shared" si="0"/>
        <v>5</v>
      </c>
    </row>
    <row r="44" ht="30" spans="1:12">
      <c r="A44" s="7" t="s">
        <v>13</v>
      </c>
      <c r="B44" s="7" t="s">
        <v>14</v>
      </c>
      <c r="C44" s="8">
        <v>2023</v>
      </c>
      <c r="D44" s="9">
        <v>41</v>
      </c>
      <c r="E44" s="10" t="s">
        <v>15</v>
      </c>
      <c r="F44" s="11" t="s">
        <v>56</v>
      </c>
      <c r="G44" s="12">
        <v>86</v>
      </c>
      <c r="H44" s="9">
        <f t="shared" ref="H44:H49" si="36">(65/100)*G44</f>
        <v>55.9</v>
      </c>
      <c r="I44" s="9">
        <f t="shared" ref="I44:I49" si="37">(10/100)*G44</f>
        <v>8.6</v>
      </c>
      <c r="J44" s="9">
        <f t="shared" ref="J44:J51" si="38">(15/100)*G44</f>
        <v>12.9</v>
      </c>
      <c r="K44" s="9">
        <f t="shared" ref="K44:K49" si="39">(10/100)*G44</f>
        <v>8.6</v>
      </c>
      <c r="L44" s="9">
        <f t="shared" si="0"/>
        <v>86</v>
      </c>
    </row>
    <row r="45" ht="30" spans="1:12">
      <c r="A45" s="7" t="s">
        <v>13</v>
      </c>
      <c r="B45" s="7" t="s">
        <v>14</v>
      </c>
      <c r="C45" s="8">
        <v>2023</v>
      </c>
      <c r="D45" s="9">
        <v>42</v>
      </c>
      <c r="E45" s="10" t="s">
        <v>15</v>
      </c>
      <c r="F45" s="11" t="s">
        <v>57</v>
      </c>
      <c r="G45" s="12">
        <v>160</v>
      </c>
      <c r="H45" s="9">
        <f t="shared" si="32"/>
        <v>136</v>
      </c>
      <c r="I45" s="9">
        <f t="shared" si="33"/>
        <v>8</v>
      </c>
      <c r="J45" s="9">
        <f t="shared" si="34"/>
        <v>8</v>
      </c>
      <c r="K45" s="9">
        <f t="shared" si="35"/>
        <v>8</v>
      </c>
      <c r="L45" s="9">
        <f t="shared" si="0"/>
        <v>160</v>
      </c>
    </row>
    <row r="46" ht="30" spans="1:12">
      <c r="A46" s="7" t="s">
        <v>13</v>
      </c>
      <c r="B46" s="7" t="s">
        <v>14</v>
      </c>
      <c r="C46" s="8">
        <v>2023</v>
      </c>
      <c r="D46" s="9">
        <v>43</v>
      </c>
      <c r="E46" s="10" t="s">
        <v>15</v>
      </c>
      <c r="F46" s="11" t="s">
        <v>58</v>
      </c>
      <c r="G46" s="12">
        <v>135</v>
      </c>
      <c r="H46" s="9">
        <f t="shared" si="36"/>
        <v>87.75</v>
      </c>
      <c r="I46" s="9">
        <f t="shared" si="37"/>
        <v>13.5</v>
      </c>
      <c r="J46" s="9">
        <f t="shared" si="38"/>
        <v>20.25</v>
      </c>
      <c r="K46" s="9">
        <f t="shared" si="39"/>
        <v>13.5</v>
      </c>
      <c r="L46" s="9">
        <f t="shared" si="0"/>
        <v>135</v>
      </c>
    </row>
    <row r="47" ht="30" spans="1:12">
      <c r="A47" s="7" t="s">
        <v>13</v>
      </c>
      <c r="B47" s="7" t="s">
        <v>14</v>
      </c>
      <c r="C47" s="8">
        <v>2023</v>
      </c>
      <c r="D47" s="9">
        <v>44</v>
      </c>
      <c r="E47" s="10" t="s">
        <v>15</v>
      </c>
      <c r="F47" s="11" t="s">
        <v>59</v>
      </c>
      <c r="G47" s="12">
        <v>3</v>
      </c>
      <c r="H47" s="9">
        <f t="shared" si="32"/>
        <v>2.55</v>
      </c>
      <c r="I47" s="9">
        <f t="shared" si="33"/>
        <v>0.15</v>
      </c>
      <c r="J47" s="9">
        <f t="shared" si="34"/>
        <v>0.15</v>
      </c>
      <c r="K47" s="9">
        <f t="shared" si="35"/>
        <v>0.15</v>
      </c>
      <c r="L47" s="9">
        <f t="shared" si="0"/>
        <v>3</v>
      </c>
    </row>
    <row r="48" ht="30" spans="1:12">
      <c r="A48" s="7" t="s">
        <v>13</v>
      </c>
      <c r="B48" s="7" t="s">
        <v>14</v>
      </c>
      <c r="C48" s="8">
        <v>2023</v>
      </c>
      <c r="D48" s="9">
        <v>45</v>
      </c>
      <c r="E48" s="10" t="s">
        <v>15</v>
      </c>
      <c r="F48" s="11" t="s">
        <v>60</v>
      </c>
      <c r="G48" s="12">
        <v>3</v>
      </c>
      <c r="H48" s="9">
        <f>(25/100)*G48</f>
        <v>0.75</v>
      </c>
      <c r="I48" s="9">
        <f t="shared" ref="I48:I53" si="40">(20/100)*G48</f>
        <v>0.6</v>
      </c>
      <c r="J48" s="9">
        <f t="shared" si="34"/>
        <v>0.15</v>
      </c>
      <c r="K48" s="9">
        <f>(50/100)*G48</f>
        <v>1.5</v>
      </c>
      <c r="L48" s="9">
        <f t="shared" si="0"/>
        <v>3</v>
      </c>
    </row>
    <row r="49" ht="30" spans="1:12">
      <c r="A49" s="7" t="s">
        <v>13</v>
      </c>
      <c r="B49" s="7" t="s">
        <v>14</v>
      </c>
      <c r="C49" s="8">
        <v>2023</v>
      </c>
      <c r="D49" s="9">
        <v>46</v>
      </c>
      <c r="E49" s="10" t="s">
        <v>15</v>
      </c>
      <c r="F49" s="11" t="s">
        <v>61</v>
      </c>
      <c r="G49" s="12">
        <v>213</v>
      </c>
      <c r="H49" s="9">
        <f t="shared" si="36"/>
        <v>138.45</v>
      </c>
      <c r="I49" s="9">
        <f t="shared" si="37"/>
        <v>21.3</v>
      </c>
      <c r="J49" s="9">
        <f t="shared" si="38"/>
        <v>31.95</v>
      </c>
      <c r="K49" s="9">
        <f t="shared" si="39"/>
        <v>21.3</v>
      </c>
      <c r="L49" s="9">
        <f t="shared" si="0"/>
        <v>213</v>
      </c>
    </row>
    <row r="50" ht="30" spans="1:12">
      <c r="A50" s="7" t="s">
        <v>13</v>
      </c>
      <c r="B50" s="7" t="s">
        <v>14</v>
      </c>
      <c r="C50" s="8">
        <v>2023</v>
      </c>
      <c r="D50" s="9">
        <v>47</v>
      </c>
      <c r="E50" s="10" t="s">
        <v>15</v>
      </c>
      <c r="F50" s="11" t="s">
        <v>62</v>
      </c>
      <c r="G50" s="12">
        <v>13</v>
      </c>
      <c r="H50" s="9">
        <f>(50/100)*G50</f>
        <v>6.5</v>
      </c>
      <c r="I50" s="9">
        <f t="shared" si="40"/>
        <v>2.6</v>
      </c>
      <c r="J50" s="9">
        <f t="shared" si="38"/>
        <v>1.95</v>
      </c>
      <c r="K50" s="9">
        <f>(15/100)*G50</f>
        <v>1.95</v>
      </c>
      <c r="L50" s="9">
        <f t="shared" si="0"/>
        <v>13</v>
      </c>
    </row>
    <row r="51" ht="30" spans="1:12">
      <c r="A51" s="7" t="s">
        <v>13</v>
      </c>
      <c r="B51" s="7" t="s">
        <v>14</v>
      </c>
      <c r="C51" s="8">
        <v>2023</v>
      </c>
      <c r="D51" s="9">
        <v>48</v>
      </c>
      <c r="E51" s="10" t="s">
        <v>15</v>
      </c>
      <c r="F51" s="11" t="s">
        <v>63</v>
      </c>
      <c r="G51" s="12">
        <v>25</v>
      </c>
      <c r="H51" s="9">
        <f>(65/100)*G51</f>
        <v>16.25</v>
      </c>
      <c r="I51" s="9">
        <f>(10/100)*G51</f>
        <v>2.5</v>
      </c>
      <c r="J51" s="9">
        <f t="shared" si="38"/>
        <v>3.75</v>
      </c>
      <c r="K51" s="9">
        <f>(10/100)*G51</f>
        <v>2.5</v>
      </c>
      <c r="L51" s="9">
        <f t="shared" si="0"/>
        <v>25</v>
      </c>
    </row>
    <row r="52" ht="30" spans="1:12">
      <c r="A52" s="7" t="s">
        <v>13</v>
      </c>
      <c r="B52" s="7" t="s">
        <v>14</v>
      </c>
      <c r="C52" s="8">
        <v>2023</v>
      </c>
      <c r="D52" s="9">
        <v>49</v>
      </c>
      <c r="E52" s="10" t="s">
        <v>15</v>
      </c>
      <c r="F52" s="11" t="s">
        <v>64</v>
      </c>
      <c r="G52" s="12">
        <v>15</v>
      </c>
      <c r="H52" s="9">
        <f t="shared" ref="H52:H57" si="41">(85/100)*G52</f>
        <v>12.75</v>
      </c>
      <c r="I52" s="9">
        <f t="shared" ref="I52:I57" si="42">(5/100)*G52</f>
        <v>0.75</v>
      </c>
      <c r="J52" s="9">
        <f t="shared" ref="J52:J57" si="43">(5/100)*G52</f>
        <v>0.75</v>
      </c>
      <c r="K52" s="9">
        <f t="shared" ref="K52:K57" si="44">(5/100)*G52</f>
        <v>0.75</v>
      </c>
      <c r="L52" s="9">
        <f t="shared" si="0"/>
        <v>15</v>
      </c>
    </row>
    <row r="53" ht="30" spans="1:12">
      <c r="A53" s="7" t="s">
        <v>13</v>
      </c>
      <c r="B53" s="7" t="s">
        <v>14</v>
      </c>
      <c r="C53" s="8">
        <v>2023</v>
      </c>
      <c r="D53" s="9">
        <v>50</v>
      </c>
      <c r="E53" s="10" t="s">
        <v>15</v>
      </c>
      <c r="F53" s="11" t="s">
        <v>65</v>
      </c>
      <c r="G53" s="12">
        <v>18</v>
      </c>
      <c r="H53" s="9">
        <f>(50/100)*G53</f>
        <v>9</v>
      </c>
      <c r="I53" s="9">
        <f t="shared" si="40"/>
        <v>3.6</v>
      </c>
      <c r="J53" s="9">
        <f>(15/100)*G53</f>
        <v>2.7</v>
      </c>
      <c r="K53" s="9">
        <f>(15/100)*G53</f>
        <v>2.7</v>
      </c>
      <c r="L53" s="9">
        <f t="shared" si="0"/>
        <v>18</v>
      </c>
    </row>
    <row r="54" ht="30" spans="1:12">
      <c r="A54" s="7" t="s">
        <v>13</v>
      </c>
      <c r="B54" s="7" t="s">
        <v>14</v>
      </c>
      <c r="C54" s="8">
        <v>2023</v>
      </c>
      <c r="D54" s="9">
        <v>51</v>
      </c>
      <c r="E54" s="10" t="s">
        <v>15</v>
      </c>
      <c r="F54" s="11" t="s">
        <v>66</v>
      </c>
      <c r="G54" s="12">
        <v>24</v>
      </c>
      <c r="H54" s="9">
        <f t="shared" si="41"/>
        <v>20.4</v>
      </c>
      <c r="I54" s="9">
        <f t="shared" si="42"/>
        <v>1.2</v>
      </c>
      <c r="J54" s="9">
        <f t="shared" si="43"/>
        <v>1.2</v>
      </c>
      <c r="K54" s="9">
        <f t="shared" si="44"/>
        <v>1.2</v>
      </c>
      <c r="L54" s="9">
        <f t="shared" si="0"/>
        <v>24</v>
      </c>
    </row>
    <row r="55" ht="30" spans="1:12">
      <c r="A55" s="7" t="s">
        <v>13</v>
      </c>
      <c r="B55" s="7" t="s">
        <v>14</v>
      </c>
      <c r="C55" s="8">
        <v>2023</v>
      </c>
      <c r="D55" s="9">
        <v>52</v>
      </c>
      <c r="E55" s="10" t="s">
        <v>15</v>
      </c>
      <c r="F55" s="11" t="s">
        <v>67</v>
      </c>
      <c r="G55" s="12">
        <v>20</v>
      </c>
      <c r="H55" s="9">
        <f>(75/100)*G55</f>
        <v>15</v>
      </c>
      <c r="I55" s="9">
        <f t="shared" si="42"/>
        <v>1</v>
      </c>
      <c r="J55" s="9">
        <f>(10/100)*G55</f>
        <v>2</v>
      </c>
      <c r="K55" s="9">
        <f t="shared" ref="K55:K59" si="45">(10/100)*G55</f>
        <v>2</v>
      </c>
      <c r="L55" s="9">
        <f t="shared" si="0"/>
        <v>20</v>
      </c>
    </row>
    <row r="56" ht="30" spans="1:12">
      <c r="A56" s="7" t="s">
        <v>13</v>
      </c>
      <c r="B56" s="7" t="s">
        <v>14</v>
      </c>
      <c r="C56" s="8">
        <v>2023</v>
      </c>
      <c r="D56" s="9">
        <v>53</v>
      </c>
      <c r="E56" s="10" t="s">
        <v>15</v>
      </c>
      <c r="F56" s="11" t="s">
        <v>68</v>
      </c>
      <c r="G56" s="12">
        <v>5</v>
      </c>
      <c r="H56" s="9">
        <f t="shared" si="41"/>
        <v>4.25</v>
      </c>
      <c r="I56" s="9">
        <f t="shared" si="42"/>
        <v>0.25</v>
      </c>
      <c r="J56" s="9">
        <f t="shared" si="43"/>
        <v>0.25</v>
      </c>
      <c r="K56" s="9">
        <f t="shared" si="44"/>
        <v>0.25</v>
      </c>
      <c r="L56" s="9">
        <f t="shared" si="0"/>
        <v>5</v>
      </c>
    </row>
    <row r="57" ht="30" spans="1:12">
      <c r="A57" s="7" t="s">
        <v>13</v>
      </c>
      <c r="B57" s="7" t="s">
        <v>14</v>
      </c>
      <c r="C57" s="8">
        <v>2023</v>
      </c>
      <c r="D57" s="9">
        <v>54</v>
      </c>
      <c r="E57" s="10" t="s">
        <v>15</v>
      </c>
      <c r="F57" s="11" t="s">
        <v>69</v>
      </c>
      <c r="G57" s="12">
        <v>22</v>
      </c>
      <c r="H57" s="9">
        <f t="shared" si="41"/>
        <v>18.7</v>
      </c>
      <c r="I57" s="9">
        <f t="shared" si="42"/>
        <v>1.1</v>
      </c>
      <c r="J57" s="9">
        <f t="shared" si="43"/>
        <v>1.1</v>
      </c>
      <c r="K57" s="9">
        <f t="shared" si="44"/>
        <v>1.1</v>
      </c>
      <c r="L57" s="9">
        <f t="shared" si="0"/>
        <v>22</v>
      </c>
    </row>
    <row r="58" ht="30" spans="1:12">
      <c r="A58" s="7" t="s">
        <v>13</v>
      </c>
      <c r="B58" s="7" t="s">
        <v>14</v>
      </c>
      <c r="C58" s="8">
        <v>2023</v>
      </c>
      <c r="D58" s="9">
        <v>55</v>
      </c>
      <c r="E58" s="10" t="s">
        <v>15</v>
      </c>
      <c r="F58" s="11" t="s">
        <v>70</v>
      </c>
      <c r="G58" s="12">
        <v>5</v>
      </c>
      <c r="H58" s="9">
        <f t="shared" ref="H58:H62" si="46">(65/100)*G58</f>
        <v>3.25</v>
      </c>
      <c r="I58" s="9">
        <f t="shared" ref="I58:I62" si="47">(10/100)*G58</f>
        <v>0.5</v>
      </c>
      <c r="J58" s="9">
        <f t="shared" ref="J58:J60" si="48">(15/100)*G58</f>
        <v>0.75</v>
      </c>
      <c r="K58" s="9">
        <f t="shared" si="45"/>
        <v>0.5</v>
      </c>
      <c r="L58" s="9">
        <f t="shared" si="0"/>
        <v>5</v>
      </c>
    </row>
    <row r="59" ht="30" spans="1:12">
      <c r="A59" s="7" t="s">
        <v>13</v>
      </c>
      <c r="B59" s="7" t="s">
        <v>14</v>
      </c>
      <c r="C59" s="8">
        <v>2023</v>
      </c>
      <c r="D59" s="9">
        <v>56</v>
      </c>
      <c r="E59" s="10" t="s">
        <v>15</v>
      </c>
      <c r="F59" s="11" t="s">
        <v>71</v>
      </c>
      <c r="G59" s="12">
        <v>12</v>
      </c>
      <c r="H59" s="9">
        <f t="shared" si="46"/>
        <v>7.8</v>
      </c>
      <c r="I59" s="9">
        <f t="shared" si="47"/>
        <v>1.2</v>
      </c>
      <c r="J59" s="9">
        <f t="shared" si="48"/>
        <v>1.8</v>
      </c>
      <c r="K59" s="9">
        <f t="shared" si="45"/>
        <v>1.2</v>
      </c>
      <c r="L59" s="9">
        <f t="shared" si="0"/>
        <v>12</v>
      </c>
    </row>
    <row r="60" ht="30" spans="1:12">
      <c r="A60" s="7" t="s">
        <v>13</v>
      </c>
      <c r="B60" s="7" t="s">
        <v>14</v>
      </c>
      <c r="C60" s="8">
        <v>2023</v>
      </c>
      <c r="D60" s="9">
        <v>57</v>
      </c>
      <c r="E60" s="10" t="s">
        <v>15</v>
      </c>
      <c r="F60" s="11" t="s">
        <v>72</v>
      </c>
      <c r="G60" s="12">
        <v>26</v>
      </c>
      <c r="H60" s="9">
        <f>(50/100)*G60</f>
        <v>13</v>
      </c>
      <c r="I60" s="9">
        <f t="shared" ref="I60:I65" si="49">(20/100)*G60</f>
        <v>5.2</v>
      </c>
      <c r="J60" s="9">
        <f t="shared" si="48"/>
        <v>3.9</v>
      </c>
      <c r="K60" s="9">
        <f>(15/100)*G60</f>
        <v>3.9</v>
      </c>
      <c r="L60" s="9">
        <f t="shared" si="0"/>
        <v>26</v>
      </c>
    </row>
    <row r="61" ht="30" spans="1:12">
      <c r="A61" s="7" t="s">
        <v>13</v>
      </c>
      <c r="B61" s="7" t="s">
        <v>14</v>
      </c>
      <c r="C61" s="8">
        <v>2023</v>
      </c>
      <c r="D61" s="9">
        <v>58</v>
      </c>
      <c r="E61" s="10" t="s">
        <v>15</v>
      </c>
      <c r="F61" s="11" t="s">
        <v>73</v>
      </c>
      <c r="G61" s="12">
        <v>227</v>
      </c>
      <c r="H61" s="9">
        <f>(60/100)*G61</f>
        <v>136.2</v>
      </c>
      <c r="I61" s="9">
        <f t="shared" si="49"/>
        <v>45.4</v>
      </c>
      <c r="J61" s="9">
        <f>(10/100)*G61</f>
        <v>22.7</v>
      </c>
      <c r="K61" s="9">
        <f t="shared" ref="K61:K70" si="50">(10/100)*G61</f>
        <v>22.7</v>
      </c>
      <c r="L61" s="9">
        <f t="shared" si="0"/>
        <v>227</v>
      </c>
    </row>
    <row r="62" ht="30" spans="1:12">
      <c r="A62" s="7" t="s">
        <v>13</v>
      </c>
      <c r="B62" s="7" t="s">
        <v>14</v>
      </c>
      <c r="C62" s="8">
        <v>2023</v>
      </c>
      <c r="D62" s="9">
        <v>59</v>
      </c>
      <c r="E62" s="10" t="s">
        <v>15</v>
      </c>
      <c r="F62" s="11" t="s">
        <v>74</v>
      </c>
      <c r="G62" s="12">
        <v>25</v>
      </c>
      <c r="H62" s="9">
        <f t="shared" si="46"/>
        <v>16.25</v>
      </c>
      <c r="I62" s="9">
        <f t="shared" si="47"/>
        <v>2.5</v>
      </c>
      <c r="J62" s="9">
        <f t="shared" ref="J62:J66" si="51">(15/100)*G62</f>
        <v>3.75</v>
      </c>
      <c r="K62" s="9">
        <f t="shared" si="50"/>
        <v>2.5</v>
      </c>
      <c r="L62" s="9">
        <f t="shared" si="0"/>
        <v>25</v>
      </c>
    </row>
    <row r="63" ht="30" spans="1:12">
      <c r="A63" s="7" t="s">
        <v>13</v>
      </c>
      <c r="B63" s="7" t="s">
        <v>14</v>
      </c>
      <c r="C63" s="8">
        <v>2023</v>
      </c>
      <c r="D63" s="9">
        <v>60</v>
      </c>
      <c r="E63" s="10" t="s">
        <v>15</v>
      </c>
      <c r="F63" s="11" t="s">
        <v>75</v>
      </c>
      <c r="G63" s="12">
        <v>364</v>
      </c>
      <c r="H63" s="9">
        <f>(85/100)*G63</f>
        <v>309.4</v>
      </c>
      <c r="I63" s="9">
        <f t="shared" ref="I63:I67" si="52">(5/100)*G63</f>
        <v>18.2</v>
      </c>
      <c r="J63" s="9">
        <f>(5/100)*G63</f>
        <v>18.2</v>
      </c>
      <c r="K63" s="9">
        <f>(5/100)*G63</f>
        <v>18.2</v>
      </c>
      <c r="L63" s="9">
        <f t="shared" si="0"/>
        <v>364</v>
      </c>
    </row>
    <row r="64" ht="30" spans="1:12">
      <c r="A64" s="7" t="s">
        <v>13</v>
      </c>
      <c r="B64" s="7" t="s">
        <v>14</v>
      </c>
      <c r="C64" s="8">
        <v>2023</v>
      </c>
      <c r="D64" s="9">
        <v>61</v>
      </c>
      <c r="E64" s="10" t="s">
        <v>15</v>
      </c>
      <c r="F64" s="11" t="s">
        <v>76</v>
      </c>
      <c r="G64" s="12">
        <v>23</v>
      </c>
      <c r="H64" s="9">
        <f>(85/100)*G64</f>
        <v>19.55</v>
      </c>
      <c r="I64" s="9">
        <f t="shared" si="52"/>
        <v>1.15</v>
      </c>
      <c r="J64" s="9">
        <f>(5/100)*G64</f>
        <v>1.15</v>
      </c>
      <c r="K64" s="9">
        <f>(5/100)*G64</f>
        <v>1.15</v>
      </c>
      <c r="L64" s="9">
        <f t="shared" si="0"/>
        <v>23</v>
      </c>
    </row>
    <row r="65" ht="30" spans="1:12">
      <c r="A65" s="7" t="s">
        <v>13</v>
      </c>
      <c r="B65" s="7" t="s">
        <v>14</v>
      </c>
      <c r="C65" s="8">
        <v>2023</v>
      </c>
      <c r="D65" s="9">
        <v>62</v>
      </c>
      <c r="E65" s="10" t="s">
        <v>15</v>
      </c>
      <c r="F65" s="11" t="s">
        <v>77</v>
      </c>
      <c r="G65" s="12">
        <v>20</v>
      </c>
      <c r="H65" s="9">
        <f>(50/100)*G65</f>
        <v>10</v>
      </c>
      <c r="I65" s="9">
        <f t="shared" si="49"/>
        <v>4</v>
      </c>
      <c r="J65" s="9">
        <f t="shared" si="51"/>
        <v>3</v>
      </c>
      <c r="K65" s="9">
        <f>(15/100)*G65</f>
        <v>3</v>
      </c>
      <c r="L65" s="9">
        <f t="shared" si="0"/>
        <v>20</v>
      </c>
    </row>
    <row r="66" ht="30" spans="1:12">
      <c r="A66" s="7" t="s">
        <v>13</v>
      </c>
      <c r="B66" s="7" t="s">
        <v>14</v>
      </c>
      <c r="C66" s="8">
        <v>2023</v>
      </c>
      <c r="D66" s="9">
        <v>63</v>
      </c>
      <c r="E66" s="10" t="s">
        <v>15</v>
      </c>
      <c r="F66" s="11" t="s">
        <v>78</v>
      </c>
      <c r="G66" s="12">
        <v>12</v>
      </c>
      <c r="H66" s="9">
        <f t="shared" ref="H66:H70" si="53">(65/100)*G66</f>
        <v>7.8</v>
      </c>
      <c r="I66" s="9">
        <f t="shared" ref="I66:I70" si="54">(10/100)*G66</f>
        <v>1.2</v>
      </c>
      <c r="J66" s="9">
        <f t="shared" si="51"/>
        <v>1.8</v>
      </c>
      <c r="K66" s="9">
        <f t="shared" si="50"/>
        <v>1.2</v>
      </c>
      <c r="L66" s="9">
        <f t="shared" si="0"/>
        <v>12</v>
      </c>
    </row>
    <row r="67" ht="30" spans="1:12">
      <c r="A67" s="7" t="s">
        <v>13</v>
      </c>
      <c r="B67" s="7" t="s">
        <v>14</v>
      </c>
      <c r="C67" s="8">
        <v>2023</v>
      </c>
      <c r="D67" s="9">
        <v>64</v>
      </c>
      <c r="E67" s="10" t="s">
        <v>15</v>
      </c>
      <c r="F67" s="11" t="s">
        <v>79</v>
      </c>
      <c r="G67" s="12">
        <v>27</v>
      </c>
      <c r="H67" s="9">
        <f>(75/100)*G67</f>
        <v>20.25</v>
      </c>
      <c r="I67" s="9">
        <f t="shared" si="52"/>
        <v>1.35</v>
      </c>
      <c r="J67" s="9">
        <f>(10/100)*G67</f>
        <v>2.7</v>
      </c>
      <c r="K67" s="9">
        <f t="shared" si="50"/>
        <v>2.7</v>
      </c>
      <c r="L67" s="9">
        <f t="shared" si="0"/>
        <v>27</v>
      </c>
    </row>
    <row r="68" ht="30" spans="1:12">
      <c r="A68" s="7" t="s">
        <v>13</v>
      </c>
      <c r="B68" s="7" t="s">
        <v>14</v>
      </c>
      <c r="C68" s="8">
        <v>2023</v>
      </c>
      <c r="D68" s="9">
        <v>65</v>
      </c>
      <c r="E68" s="10" t="s">
        <v>15</v>
      </c>
      <c r="F68" s="11" t="s">
        <v>80</v>
      </c>
      <c r="G68" s="12">
        <v>14</v>
      </c>
      <c r="H68" s="9">
        <f t="shared" si="53"/>
        <v>9.1</v>
      </c>
      <c r="I68" s="9">
        <f t="shared" si="54"/>
        <v>1.4</v>
      </c>
      <c r="J68" s="9">
        <f t="shared" ref="J68:J74" si="55">(15/100)*G68</f>
        <v>2.1</v>
      </c>
      <c r="K68" s="9">
        <f t="shared" si="50"/>
        <v>1.4</v>
      </c>
      <c r="L68" s="9">
        <f t="shared" ref="L68:L131" si="56">SUM(H68:K68)</f>
        <v>14</v>
      </c>
    </row>
    <row r="69" ht="30" spans="1:12">
      <c r="A69" s="7" t="s">
        <v>13</v>
      </c>
      <c r="B69" s="7" t="s">
        <v>14</v>
      </c>
      <c r="C69" s="8">
        <v>2023</v>
      </c>
      <c r="D69" s="9">
        <v>66</v>
      </c>
      <c r="E69" s="10" t="s">
        <v>15</v>
      </c>
      <c r="F69" s="11" t="s">
        <v>81</v>
      </c>
      <c r="G69" s="12">
        <v>6</v>
      </c>
      <c r="H69" s="9">
        <f t="shared" si="53"/>
        <v>3.9</v>
      </c>
      <c r="I69" s="9">
        <f t="shared" si="54"/>
        <v>0.6</v>
      </c>
      <c r="J69" s="9">
        <f t="shared" si="55"/>
        <v>0.9</v>
      </c>
      <c r="K69" s="9">
        <f t="shared" si="50"/>
        <v>0.6</v>
      </c>
      <c r="L69" s="9">
        <f t="shared" si="56"/>
        <v>6</v>
      </c>
    </row>
    <row r="70" ht="30" spans="1:12">
      <c r="A70" s="7" t="s">
        <v>13</v>
      </c>
      <c r="B70" s="7" t="s">
        <v>14</v>
      </c>
      <c r="C70" s="8">
        <v>2023</v>
      </c>
      <c r="D70" s="9">
        <v>67</v>
      </c>
      <c r="E70" s="10" t="s">
        <v>15</v>
      </c>
      <c r="F70" s="11" t="s">
        <v>82</v>
      </c>
      <c r="G70" s="12">
        <v>4</v>
      </c>
      <c r="H70" s="9">
        <f t="shared" si="53"/>
        <v>2.6</v>
      </c>
      <c r="I70" s="9">
        <f t="shared" si="54"/>
        <v>0.4</v>
      </c>
      <c r="J70" s="9">
        <f t="shared" si="55"/>
        <v>0.6</v>
      </c>
      <c r="K70" s="9">
        <f t="shared" si="50"/>
        <v>0.4</v>
      </c>
      <c r="L70" s="9">
        <f t="shared" si="56"/>
        <v>4</v>
      </c>
    </row>
    <row r="71" ht="30" spans="1:12">
      <c r="A71" s="7" t="s">
        <v>13</v>
      </c>
      <c r="B71" s="7" t="s">
        <v>14</v>
      </c>
      <c r="C71" s="8">
        <v>2023</v>
      </c>
      <c r="D71" s="9">
        <v>68</v>
      </c>
      <c r="E71" s="10" t="s">
        <v>15</v>
      </c>
      <c r="F71" s="11" t="s">
        <v>83</v>
      </c>
      <c r="G71" s="12">
        <v>12</v>
      </c>
      <c r="H71" s="9">
        <f t="shared" ref="H71:H74" si="57">(50/100)*G71</f>
        <v>6</v>
      </c>
      <c r="I71" s="9">
        <f t="shared" ref="I71:I75" si="58">(20/100)*G71</f>
        <v>2.4</v>
      </c>
      <c r="J71" s="9">
        <f t="shared" si="55"/>
        <v>1.8</v>
      </c>
      <c r="K71" s="9">
        <f t="shared" ref="K71:K74" si="59">(15/100)*G71</f>
        <v>1.8</v>
      </c>
      <c r="L71" s="9">
        <f t="shared" si="56"/>
        <v>12</v>
      </c>
    </row>
    <row r="72" ht="30" spans="1:12">
      <c r="A72" s="7" t="s">
        <v>13</v>
      </c>
      <c r="B72" s="7" t="s">
        <v>14</v>
      </c>
      <c r="C72" s="8">
        <v>2023</v>
      </c>
      <c r="D72" s="9">
        <v>69</v>
      </c>
      <c r="E72" s="10" t="s">
        <v>15</v>
      </c>
      <c r="F72" s="11" t="s">
        <v>84</v>
      </c>
      <c r="G72" s="12">
        <v>14</v>
      </c>
      <c r="H72" s="9">
        <f t="shared" si="57"/>
        <v>7</v>
      </c>
      <c r="I72" s="9">
        <f t="shared" si="58"/>
        <v>2.8</v>
      </c>
      <c r="J72" s="9">
        <f t="shared" si="55"/>
        <v>2.1</v>
      </c>
      <c r="K72" s="9">
        <f t="shared" si="59"/>
        <v>2.1</v>
      </c>
      <c r="L72" s="9">
        <f t="shared" si="56"/>
        <v>14</v>
      </c>
    </row>
    <row r="73" ht="30" spans="1:12">
      <c r="A73" s="7" t="s">
        <v>13</v>
      </c>
      <c r="B73" s="7" t="s">
        <v>14</v>
      </c>
      <c r="C73" s="8">
        <v>2023</v>
      </c>
      <c r="D73" s="9">
        <v>70</v>
      </c>
      <c r="E73" s="10" t="s">
        <v>15</v>
      </c>
      <c r="F73" s="11" t="s">
        <v>85</v>
      </c>
      <c r="G73" s="12">
        <v>13</v>
      </c>
      <c r="H73" s="9">
        <f>(65/100)*G73</f>
        <v>8.45</v>
      </c>
      <c r="I73" s="9">
        <f>(10/100)*G73</f>
        <v>1.3</v>
      </c>
      <c r="J73" s="9">
        <f t="shared" si="55"/>
        <v>1.95</v>
      </c>
      <c r="K73" s="9">
        <f>(10/100)*G73</f>
        <v>1.3</v>
      </c>
      <c r="L73" s="9">
        <f t="shared" si="56"/>
        <v>13</v>
      </c>
    </row>
    <row r="74" ht="30" spans="1:12">
      <c r="A74" s="7" t="s">
        <v>13</v>
      </c>
      <c r="B74" s="7" t="s">
        <v>14</v>
      </c>
      <c r="C74" s="8">
        <v>2023</v>
      </c>
      <c r="D74" s="9">
        <v>71</v>
      </c>
      <c r="E74" s="10" t="s">
        <v>15</v>
      </c>
      <c r="F74" s="11" t="s">
        <v>86</v>
      </c>
      <c r="G74" s="12">
        <v>18</v>
      </c>
      <c r="H74" s="9">
        <f t="shared" si="57"/>
        <v>9</v>
      </c>
      <c r="I74" s="9">
        <f t="shared" si="58"/>
        <v>3.6</v>
      </c>
      <c r="J74" s="9">
        <f t="shared" si="55"/>
        <v>2.7</v>
      </c>
      <c r="K74" s="9">
        <f t="shared" si="59"/>
        <v>2.7</v>
      </c>
      <c r="L74" s="9">
        <f t="shared" si="56"/>
        <v>18</v>
      </c>
    </row>
    <row r="75" ht="30" spans="1:12">
      <c r="A75" s="7" t="s">
        <v>13</v>
      </c>
      <c r="B75" s="7" t="s">
        <v>14</v>
      </c>
      <c r="C75" s="8">
        <v>2023</v>
      </c>
      <c r="D75" s="9">
        <v>72</v>
      </c>
      <c r="E75" s="10" t="s">
        <v>15</v>
      </c>
      <c r="F75" s="11" t="s">
        <v>87</v>
      </c>
      <c r="G75" s="12">
        <v>20</v>
      </c>
      <c r="H75" s="9">
        <f>(25/100)*G75</f>
        <v>5</v>
      </c>
      <c r="I75" s="9">
        <f t="shared" si="58"/>
        <v>4</v>
      </c>
      <c r="J75" s="9">
        <f t="shared" ref="J75:J77" si="60">(5/100)*G75</f>
        <v>1</v>
      </c>
      <c r="K75" s="9">
        <f>(50/100)*G75</f>
        <v>10</v>
      </c>
      <c r="L75" s="9">
        <f t="shared" si="56"/>
        <v>20</v>
      </c>
    </row>
    <row r="76" ht="30" spans="1:12">
      <c r="A76" s="7" t="s">
        <v>13</v>
      </c>
      <c r="B76" s="7" t="s">
        <v>14</v>
      </c>
      <c r="C76" s="8">
        <v>2023</v>
      </c>
      <c r="D76" s="9">
        <v>73</v>
      </c>
      <c r="E76" s="10" t="s">
        <v>15</v>
      </c>
      <c r="F76" s="11" t="s">
        <v>88</v>
      </c>
      <c r="G76" s="12">
        <v>38</v>
      </c>
      <c r="H76" s="9">
        <f t="shared" ref="H76:H80" si="61">(85/100)*G76</f>
        <v>32.3</v>
      </c>
      <c r="I76" s="9">
        <f t="shared" ref="I76:I78" si="62">(5/100)*G76</f>
        <v>1.9</v>
      </c>
      <c r="J76" s="9">
        <f t="shared" si="60"/>
        <v>1.9</v>
      </c>
      <c r="K76" s="9">
        <f t="shared" ref="K76:K80" si="63">(5/100)*G76</f>
        <v>1.9</v>
      </c>
      <c r="L76" s="9">
        <f t="shared" si="56"/>
        <v>38</v>
      </c>
    </row>
    <row r="77" ht="30" spans="1:12">
      <c r="A77" s="7" t="s">
        <v>13</v>
      </c>
      <c r="B77" s="7" t="s">
        <v>14</v>
      </c>
      <c r="C77" s="8">
        <v>2023</v>
      </c>
      <c r="D77" s="9">
        <v>74</v>
      </c>
      <c r="E77" s="10" t="s">
        <v>15</v>
      </c>
      <c r="F77" s="11" t="s">
        <v>89</v>
      </c>
      <c r="G77" s="12">
        <v>3</v>
      </c>
      <c r="H77" s="9">
        <f t="shared" si="61"/>
        <v>2.55</v>
      </c>
      <c r="I77" s="9">
        <f t="shared" si="62"/>
        <v>0.15</v>
      </c>
      <c r="J77" s="9">
        <f t="shared" si="60"/>
        <v>0.15</v>
      </c>
      <c r="K77" s="9">
        <f t="shared" si="63"/>
        <v>0.15</v>
      </c>
      <c r="L77" s="9">
        <f t="shared" si="56"/>
        <v>3</v>
      </c>
    </row>
    <row r="78" ht="30" spans="1:12">
      <c r="A78" s="7" t="s">
        <v>13</v>
      </c>
      <c r="B78" s="7" t="s">
        <v>14</v>
      </c>
      <c r="C78" s="8">
        <v>2023</v>
      </c>
      <c r="D78" s="9">
        <v>75</v>
      </c>
      <c r="E78" s="10" t="s">
        <v>15</v>
      </c>
      <c r="F78" s="11" t="s">
        <v>90</v>
      </c>
      <c r="G78" s="12">
        <v>266</v>
      </c>
      <c r="H78" s="9">
        <f>(75/100)*G78</f>
        <v>199.5</v>
      </c>
      <c r="I78" s="9">
        <f t="shared" si="62"/>
        <v>13.3</v>
      </c>
      <c r="J78" s="9">
        <f t="shared" ref="J78:J81" si="64">(10/100)*G78</f>
        <v>26.6</v>
      </c>
      <c r="K78" s="9">
        <f t="shared" ref="K78:K83" si="65">(10/100)*G78</f>
        <v>26.6</v>
      </c>
      <c r="L78" s="9">
        <f t="shared" si="56"/>
        <v>266</v>
      </c>
    </row>
    <row r="79" ht="30" spans="1:12">
      <c r="A79" s="7" t="s">
        <v>13</v>
      </c>
      <c r="B79" s="7" t="s">
        <v>14</v>
      </c>
      <c r="C79" s="8">
        <v>2023</v>
      </c>
      <c r="D79" s="9">
        <v>76</v>
      </c>
      <c r="E79" s="10" t="s">
        <v>15</v>
      </c>
      <c r="F79" s="11" t="s">
        <v>91</v>
      </c>
      <c r="G79" s="12">
        <v>483</v>
      </c>
      <c r="H79" s="9">
        <f>(20/100)*G79</f>
        <v>96.6</v>
      </c>
      <c r="I79" s="9">
        <f>(20/100)*G79</f>
        <v>96.6</v>
      </c>
      <c r="J79" s="9">
        <f t="shared" si="64"/>
        <v>48.3</v>
      </c>
      <c r="K79" s="9">
        <f>(50/100)*G79</f>
        <v>241.5</v>
      </c>
      <c r="L79" s="9">
        <f t="shared" si="56"/>
        <v>483</v>
      </c>
    </row>
    <row r="80" ht="30" spans="1:12">
      <c r="A80" s="7" t="s">
        <v>13</v>
      </c>
      <c r="B80" s="7" t="s">
        <v>14</v>
      </c>
      <c r="C80" s="8">
        <v>2023</v>
      </c>
      <c r="D80" s="9">
        <v>77</v>
      </c>
      <c r="E80" s="10" t="s">
        <v>15</v>
      </c>
      <c r="F80" s="11" t="s">
        <v>92</v>
      </c>
      <c r="G80" s="12">
        <v>17</v>
      </c>
      <c r="H80" s="9">
        <f t="shared" si="61"/>
        <v>14.45</v>
      </c>
      <c r="I80" s="9">
        <f t="shared" ref="I80:I86" si="66">(5/100)*G80</f>
        <v>0.85</v>
      </c>
      <c r="J80" s="9">
        <f t="shared" ref="J80:J85" si="67">(5/100)*G80</f>
        <v>0.85</v>
      </c>
      <c r="K80" s="9">
        <f t="shared" si="63"/>
        <v>0.85</v>
      </c>
      <c r="L80" s="9">
        <f t="shared" si="56"/>
        <v>17</v>
      </c>
    </row>
    <row r="81" ht="30" spans="1:12">
      <c r="A81" s="7" t="s">
        <v>13</v>
      </c>
      <c r="B81" s="7" t="s">
        <v>14</v>
      </c>
      <c r="C81" s="8">
        <v>2023</v>
      </c>
      <c r="D81" s="9">
        <v>78</v>
      </c>
      <c r="E81" s="10" t="s">
        <v>15</v>
      </c>
      <c r="F81" s="11" t="s">
        <v>93</v>
      </c>
      <c r="G81" s="12">
        <v>74</v>
      </c>
      <c r="H81" s="9">
        <f>(60/100)*G81</f>
        <v>44.4</v>
      </c>
      <c r="I81" s="9">
        <f>(20/100)*G81</f>
        <v>14.8</v>
      </c>
      <c r="J81" s="9">
        <f t="shared" si="64"/>
        <v>7.4</v>
      </c>
      <c r="K81" s="9">
        <f t="shared" si="65"/>
        <v>7.4</v>
      </c>
      <c r="L81" s="9">
        <f t="shared" si="56"/>
        <v>74</v>
      </c>
    </row>
    <row r="82" ht="30" spans="1:12">
      <c r="A82" s="7" t="s">
        <v>13</v>
      </c>
      <c r="B82" s="7" t="s">
        <v>14</v>
      </c>
      <c r="C82" s="8">
        <v>2023</v>
      </c>
      <c r="D82" s="9">
        <v>79</v>
      </c>
      <c r="E82" s="10" t="s">
        <v>15</v>
      </c>
      <c r="F82" s="11" t="s">
        <v>94</v>
      </c>
      <c r="G82" s="12">
        <v>35</v>
      </c>
      <c r="H82" s="9">
        <f t="shared" ref="H82:H85" si="68">(85/100)*G82</f>
        <v>29.75</v>
      </c>
      <c r="I82" s="9">
        <f t="shared" si="66"/>
        <v>1.75</v>
      </c>
      <c r="J82" s="9">
        <f t="shared" si="67"/>
        <v>1.75</v>
      </c>
      <c r="K82" s="9">
        <f t="shared" ref="K82:K85" si="69">(5/100)*G82</f>
        <v>1.75</v>
      </c>
      <c r="L82" s="9">
        <f t="shared" si="56"/>
        <v>35</v>
      </c>
    </row>
    <row r="83" ht="30" spans="1:12">
      <c r="A83" s="7" t="s">
        <v>13</v>
      </c>
      <c r="B83" s="7" t="s">
        <v>14</v>
      </c>
      <c r="C83" s="8">
        <v>2023</v>
      </c>
      <c r="D83" s="9">
        <v>80</v>
      </c>
      <c r="E83" s="10" t="s">
        <v>15</v>
      </c>
      <c r="F83" s="11" t="s">
        <v>95</v>
      </c>
      <c r="G83" s="12">
        <v>2</v>
      </c>
      <c r="H83" s="9">
        <f>(75/100)*G83</f>
        <v>1.5</v>
      </c>
      <c r="I83" s="9">
        <f t="shared" si="66"/>
        <v>0.1</v>
      </c>
      <c r="J83" s="9">
        <f t="shared" ref="J83:J87" si="70">(10/100)*G83</f>
        <v>0.2</v>
      </c>
      <c r="K83" s="9">
        <f t="shared" si="65"/>
        <v>0.2</v>
      </c>
      <c r="L83" s="9">
        <f t="shared" si="56"/>
        <v>2</v>
      </c>
    </row>
    <row r="84" ht="30" spans="1:12">
      <c r="A84" s="7" t="s">
        <v>13</v>
      </c>
      <c r="B84" s="7" t="s">
        <v>14</v>
      </c>
      <c r="C84" s="8">
        <v>2023</v>
      </c>
      <c r="D84" s="9">
        <v>81</v>
      </c>
      <c r="E84" s="10" t="s">
        <v>15</v>
      </c>
      <c r="F84" s="11" t="s">
        <v>96</v>
      </c>
      <c r="G84" s="12">
        <v>7</v>
      </c>
      <c r="H84" s="9">
        <f t="shared" si="68"/>
        <v>5.95</v>
      </c>
      <c r="I84" s="9">
        <f t="shared" si="66"/>
        <v>0.35</v>
      </c>
      <c r="J84" s="9">
        <f t="shared" si="67"/>
        <v>0.35</v>
      </c>
      <c r="K84" s="9">
        <f t="shared" si="69"/>
        <v>0.35</v>
      </c>
      <c r="L84" s="9">
        <f t="shared" si="56"/>
        <v>7</v>
      </c>
    </row>
    <row r="85" ht="30" spans="1:12">
      <c r="A85" s="7" t="s">
        <v>13</v>
      </c>
      <c r="B85" s="7" t="s">
        <v>14</v>
      </c>
      <c r="C85" s="8">
        <v>2023</v>
      </c>
      <c r="D85" s="9">
        <v>82</v>
      </c>
      <c r="E85" s="10" t="s">
        <v>15</v>
      </c>
      <c r="F85" s="11" t="s">
        <v>97</v>
      </c>
      <c r="G85" s="12">
        <v>183</v>
      </c>
      <c r="H85" s="9">
        <f t="shared" si="68"/>
        <v>155.55</v>
      </c>
      <c r="I85" s="9">
        <f t="shared" si="66"/>
        <v>9.15</v>
      </c>
      <c r="J85" s="9">
        <f t="shared" si="67"/>
        <v>9.15</v>
      </c>
      <c r="K85" s="9">
        <f t="shared" si="69"/>
        <v>9.15</v>
      </c>
      <c r="L85" s="9">
        <f t="shared" si="56"/>
        <v>183</v>
      </c>
    </row>
    <row r="86" ht="30" spans="1:12">
      <c r="A86" s="7" t="s">
        <v>13</v>
      </c>
      <c r="B86" s="7" t="s">
        <v>14</v>
      </c>
      <c r="C86" s="8">
        <v>2023</v>
      </c>
      <c r="D86" s="9">
        <v>83</v>
      </c>
      <c r="E86" s="10" t="s">
        <v>15</v>
      </c>
      <c r="F86" s="11" t="s">
        <v>98</v>
      </c>
      <c r="G86" s="12">
        <v>3</v>
      </c>
      <c r="H86" s="9">
        <f>(75/100)*G86</f>
        <v>2.25</v>
      </c>
      <c r="I86" s="9">
        <f t="shared" si="66"/>
        <v>0.15</v>
      </c>
      <c r="J86" s="9">
        <f t="shared" si="70"/>
        <v>0.3</v>
      </c>
      <c r="K86" s="9">
        <f>(10/100)*G86</f>
        <v>0.3</v>
      </c>
      <c r="L86" s="9">
        <f t="shared" si="56"/>
        <v>3</v>
      </c>
    </row>
    <row r="87" ht="30" spans="1:12">
      <c r="A87" s="7" t="s">
        <v>13</v>
      </c>
      <c r="B87" s="7" t="s">
        <v>14</v>
      </c>
      <c r="C87" s="8">
        <v>2023</v>
      </c>
      <c r="D87" s="9">
        <v>84</v>
      </c>
      <c r="E87" s="10" t="s">
        <v>15</v>
      </c>
      <c r="F87" s="11" t="s">
        <v>99</v>
      </c>
      <c r="G87" s="12">
        <v>439</v>
      </c>
      <c r="H87" s="9">
        <f>(60/100)*G87</f>
        <v>263.4</v>
      </c>
      <c r="I87" s="9">
        <f t="shared" ref="I87:I91" si="71">(20/100)*G87</f>
        <v>87.8</v>
      </c>
      <c r="J87" s="9">
        <f t="shared" si="70"/>
        <v>43.9</v>
      </c>
      <c r="K87" s="9">
        <f>(10/100)*G87</f>
        <v>43.9</v>
      </c>
      <c r="L87" s="9">
        <f t="shared" si="56"/>
        <v>439</v>
      </c>
    </row>
    <row r="88" ht="30" spans="1:12">
      <c r="A88" s="7" t="s">
        <v>13</v>
      </c>
      <c r="B88" s="7" t="s">
        <v>14</v>
      </c>
      <c r="C88" s="8">
        <v>2023</v>
      </c>
      <c r="D88" s="9">
        <v>85</v>
      </c>
      <c r="E88" s="10" t="s">
        <v>15</v>
      </c>
      <c r="F88" s="11" t="s">
        <v>100</v>
      </c>
      <c r="G88" s="12">
        <v>788</v>
      </c>
      <c r="H88" s="9">
        <f>(85/100)*G88</f>
        <v>669.8</v>
      </c>
      <c r="I88" s="9">
        <f t="shared" ref="I88:I93" si="72">(5/100)*G88</f>
        <v>39.4</v>
      </c>
      <c r="J88" s="9">
        <f>(5/100)*G88</f>
        <v>39.4</v>
      </c>
      <c r="K88" s="9">
        <f>(5/100)*G88</f>
        <v>39.4</v>
      </c>
      <c r="L88" s="9">
        <f t="shared" si="56"/>
        <v>788</v>
      </c>
    </row>
    <row r="89" ht="30" spans="1:12">
      <c r="A89" s="7" t="s">
        <v>13</v>
      </c>
      <c r="B89" s="7" t="s">
        <v>14</v>
      </c>
      <c r="C89" s="8">
        <v>2023</v>
      </c>
      <c r="D89" s="9">
        <v>86</v>
      </c>
      <c r="E89" s="10" t="s">
        <v>15</v>
      </c>
      <c r="F89" s="11" t="s">
        <v>101</v>
      </c>
      <c r="G89" s="12">
        <v>26</v>
      </c>
      <c r="H89" s="9">
        <f>(85/100)*G89</f>
        <v>22.1</v>
      </c>
      <c r="I89" s="9">
        <f t="shared" si="72"/>
        <v>1.3</v>
      </c>
      <c r="J89" s="9">
        <f>(5/100)*G89</f>
        <v>1.3</v>
      </c>
      <c r="K89" s="9">
        <f>(5/100)*G89</f>
        <v>1.3</v>
      </c>
      <c r="L89" s="9">
        <f t="shared" si="56"/>
        <v>26</v>
      </c>
    </row>
    <row r="90" ht="30" spans="1:12">
      <c r="A90" s="7" t="s">
        <v>13</v>
      </c>
      <c r="B90" s="7" t="s">
        <v>14</v>
      </c>
      <c r="C90" s="8">
        <v>2023</v>
      </c>
      <c r="D90" s="9">
        <v>87</v>
      </c>
      <c r="E90" s="10" t="s">
        <v>15</v>
      </c>
      <c r="F90" s="11" t="s">
        <v>102</v>
      </c>
      <c r="G90" s="12">
        <v>757</v>
      </c>
      <c r="H90" s="9">
        <f>(50/100)*G90</f>
        <v>378.5</v>
      </c>
      <c r="I90" s="9">
        <f t="shared" si="71"/>
        <v>151.4</v>
      </c>
      <c r="J90" s="9">
        <f t="shared" ref="J90:J94" si="73">(15/100)*G90</f>
        <v>113.55</v>
      </c>
      <c r="K90" s="9">
        <f>(15/100)*G90</f>
        <v>113.55</v>
      </c>
      <c r="L90" s="9">
        <f t="shared" si="56"/>
        <v>757</v>
      </c>
    </row>
    <row r="91" ht="30" spans="1:12">
      <c r="A91" s="7" t="s">
        <v>13</v>
      </c>
      <c r="B91" s="7" t="s">
        <v>14</v>
      </c>
      <c r="C91" s="8">
        <v>2023</v>
      </c>
      <c r="D91" s="9">
        <v>88</v>
      </c>
      <c r="E91" s="10" t="s">
        <v>15</v>
      </c>
      <c r="F91" s="11" t="s">
        <v>103</v>
      </c>
      <c r="G91" s="12">
        <v>158</v>
      </c>
      <c r="H91" s="9">
        <f>(20/100)*G91</f>
        <v>31.6</v>
      </c>
      <c r="I91" s="9">
        <f t="shared" si="71"/>
        <v>31.6</v>
      </c>
      <c r="J91" s="9">
        <f>(10/100)*G91</f>
        <v>15.8</v>
      </c>
      <c r="K91" s="9">
        <f>(50/100)*G91</f>
        <v>79</v>
      </c>
      <c r="L91" s="9">
        <f t="shared" si="56"/>
        <v>158</v>
      </c>
    </row>
    <row r="92" ht="30" spans="1:12">
      <c r="A92" s="7" t="s">
        <v>13</v>
      </c>
      <c r="B92" s="7" t="s">
        <v>14</v>
      </c>
      <c r="C92" s="8">
        <v>2023</v>
      </c>
      <c r="D92" s="9">
        <v>89</v>
      </c>
      <c r="E92" s="10" t="s">
        <v>15</v>
      </c>
      <c r="F92" s="11" t="s">
        <v>104</v>
      </c>
      <c r="G92" s="12">
        <v>15</v>
      </c>
      <c r="H92" s="9">
        <f>(65/100)*G92</f>
        <v>9.75</v>
      </c>
      <c r="I92" s="9">
        <f>(10/100)*G92</f>
        <v>1.5</v>
      </c>
      <c r="J92" s="9">
        <f t="shared" si="73"/>
        <v>2.25</v>
      </c>
      <c r="K92" s="9">
        <f t="shared" ref="K92:K94" si="74">(10/100)*G92</f>
        <v>1.5</v>
      </c>
      <c r="L92" s="9">
        <f t="shared" si="56"/>
        <v>15</v>
      </c>
    </row>
    <row r="93" ht="30" spans="1:12">
      <c r="A93" s="7" t="s">
        <v>13</v>
      </c>
      <c r="B93" s="7" t="s">
        <v>14</v>
      </c>
      <c r="C93" s="8">
        <v>2023</v>
      </c>
      <c r="D93" s="9">
        <v>90</v>
      </c>
      <c r="E93" s="10" t="s">
        <v>15</v>
      </c>
      <c r="F93" s="11" t="s">
        <v>105</v>
      </c>
      <c r="G93" s="12">
        <v>24</v>
      </c>
      <c r="H93" s="9">
        <f>(75/100)*G93</f>
        <v>18</v>
      </c>
      <c r="I93" s="9">
        <f t="shared" si="72"/>
        <v>1.2</v>
      </c>
      <c r="J93" s="9">
        <f>(10/100)*G93</f>
        <v>2.4</v>
      </c>
      <c r="K93" s="9">
        <f t="shared" si="74"/>
        <v>2.4</v>
      </c>
      <c r="L93" s="9">
        <f t="shared" si="56"/>
        <v>24</v>
      </c>
    </row>
    <row r="94" ht="30" spans="1:12">
      <c r="A94" s="7" t="s">
        <v>13</v>
      </c>
      <c r="B94" s="7" t="s">
        <v>14</v>
      </c>
      <c r="C94" s="8">
        <v>2023</v>
      </c>
      <c r="D94" s="9">
        <v>91</v>
      </c>
      <c r="E94" s="10" t="s">
        <v>15</v>
      </c>
      <c r="F94" s="11" t="s">
        <v>106</v>
      </c>
      <c r="G94" s="12">
        <v>24</v>
      </c>
      <c r="H94" s="9">
        <f>(65/100)*G94</f>
        <v>15.6</v>
      </c>
      <c r="I94" s="9">
        <f>(10/100)*G94</f>
        <v>2.4</v>
      </c>
      <c r="J94" s="9">
        <f t="shared" si="73"/>
        <v>3.6</v>
      </c>
      <c r="K94" s="9">
        <f t="shared" si="74"/>
        <v>2.4</v>
      </c>
      <c r="L94" s="9">
        <f t="shared" si="56"/>
        <v>24</v>
      </c>
    </row>
    <row r="95" ht="30" spans="1:12">
      <c r="A95" s="7" t="s">
        <v>13</v>
      </c>
      <c r="B95" s="7" t="s">
        <v>14</v>
      </c>
      <c r="C95" s="8">
        <v>2023</v>
      </c>
      <c r="D95" s="9">
        <v>92</v>
      </c>
      <c r="E95" s="10" t="s">
        <v>15</v>
      </c>
      <c r="F95" s="11" t="s">
        <v>107</v>
      </c>
      <c r="G95" s="12">
        <v>46</v>
      </c>
      <c r="H95" s="9">
        <f t="shared" ref="H95:H99" si="75">(85/100)*G95</f>
        <v>39.1</v>
      </c>
      <c r="I95" s="9">
        <f t="shared" ref="I95:I99" si="76">(5/100)*G95</f>
        <v>2.3</v>
      </c>
      <c r="J95" s="9">
        <f t="shared" ref="J95:J99" si="77">(5/100)*G95</f>
        <v>2.3</v>
      </c>
      <c r="K95" s="9">
        <f t="shared" ref="K95:K99" si="78">(5/100)*G95</f>
        <v>2.3</v>
      </c>
      <c r="L95" s="9">
        <f t="shared" si="56"/>
        <v>46</v>
      </c>
    </row>
    <row r="96" ht="30" spans="1:12">
      <c r="A96" s="7" t="s">
        <v>13</v>
      </c>
      <c r="B96" s="7" t="s">
        <v>14</v>
      </c>
      <c r="C96" s="8">
        <v>2023</v>
      </c>
      <c r="D96" s="9">
        <v>93</v>
      </c>
      <c r="E96" s="10" t="s">
        <v>15</v>
      </c>
      <c r="F96" s="11" t="s">
        <v>108</v>
      </c>
      <c r="G96" s="12">
        <v>111</v>
      </c>
      <c r="H96" s="9">
        <f t="shared" si="75"/>
        <v>94.35</v>
      </c>
      <c r="I96" s="9">
        <f t="shared" si="76"/>
        <v>5.55</v>
      </c>
      <c r="J96" s="9">
        <f t="shared" si="77"/>
        <v>5.55</v>
      </c>
      <c r="K96" s="9">
        <f t="shared" si="78"/>
        <v>5.55</v>
      </c>
      <c r="L96" s="9">
        <f t="shared" si="56"/>
        <v>111</v>
      </c>
    </row>
    <row r="97" ht="30" spans="1:12">
      <c r="A97" s="7" t="s">
        <v>13</v>
      </c>
      <c r="B97" s="7" t="s">
        <v>14</v>
      </c>
      <c r="C97" s="8">
        <v>2023</v>
      </c>
      <c r="D97" s="9">
        <v>94</v>
      </c>
      <c r="E97" s="10" t="s">
        <v>15</v>
      </c>
      <c r="F97" s="11" t="s">
        <v>109</v>
      </c>
      <c r="G97" s="12">
        <v>13</v>
      </c>
      <c r="H97" s="9">
        <f>(50/100)*G97</f>
        <v>6.5</v>
      </c>
      <c r="I97" s="9">
        <f>(20/100)*G97</f>
        <v>2.6</v>
      </c>
      <c r="J97" s="9">
        <f t="shared" ref="J97:J103" si="79">(15/100)*G97</f>
        <v>1.95</v>
      </c>
      <c r="K97" s="9">
        <f>(15/100)*G97</f>
        <v>1.95</v>
      </c>
      <c r="L97" s="9">
        <f t="shared" si="56"/>
        <v>13</v>
      </c>
    </row>
    <row r="98" ht="30" spans="1:12">
      <c r="A98" s="7" t="s">
        <v>13</v>
      </c>
      <c r="B98" s="7" t="s">
        <v>14</v>
      </c>
      <c r="C98" s="8">
        <v>2023</v>
      </c>
      <c r="D98" s="9">
        <v>95</v>
      </c>
      <c r="E98" s="10" t="s">
        <v>15</v>
      </c>
      <c r="F98" s="11" t="s">
        <v>110</v>
      </c>
      <c r="G98" s="12">
        <v>56</v>
      </c>
      <c r="H98" s="9">
        <f t="shared" si="75"/>
        <v>47.6</v>
      </c>
      <c r="I98" s="9">
        <f t="shared" si="76"/>
        <v>2.8</v>
      </c>
      <c r="J98" s="9">
        <f t="shared" si="77"/>
        <v>2.8</v>
      </c>
      <c r="K98" s="9">
        <f t="shared" si="78"/>
        <v>2.8</v>
      </c>
      <c r="L98" s="9">
        <f t="shared" si="56"/>
        <v>56</v>
      </c>
    </row>
    <row r="99" ht="30" spans="1:12">
      <c r="A99" s="7" t="s">
        <v>13</v>
      </c>
      <c r="B99" s="7" t="s">
        <v>14</v>
      </c>
      <c r="C99" s="8">
        <v>2023</v>
      </c>
      <c r="D99" s="9">
        <v>96</v>
      </c>
      <c r="E99" s="10" t="s">
        <v>15</v>
      </c>
      <c r="F99" s="11" t="s">
        <v>111</v>
      </c>
      <c r="G99" s="12">
        <v>9</v>
      </c>
      <c r="H99" s="9">
        <f t="shared" si="75"/>
        <v>7.65</v>
      </c>
      <c r="I99" s="9">
        <f t="shared" si="76"/>
        <v>0.45</v>
      </c>
      <c r="J99" s="9">
        <f t="shared" si="77"/>
        <v>0.45</v>
      </c>
      <c r="K99" s="9">
        <f t="shared" si="78"/>
        <v>0.45</v>
      </c>
      <c r="L99" s="9">
        <f t="shared" si="56"/>
        <v>9</v>
      </c>
    </row>
    <row r="100" ht="30" spans="1:12">
      <c r="A100" s="7" t="s">
        <v>13</v>
      </c>
      <c r="B100" s="7" t="s">
        <v>14</v>
      </c>
      <c r="C100" s="8">
        <v>2023</v>
      </c>
      <c r="D100" s="9">
        <v>97</v>
      </c>
      <c r="E100" s="10" t="s">
        <v>15</v>
      </c>
      <c r="F100" s="11" t="s">
        <v>112</v>
      </c>
      <c r="G100" s="12">
        <v>14</v>
      </c>
      <c r="H100" s="9">
        <f>(50/100)*G100</f>
        <v>7</v>
      </c>
      <c r="I100" s="9">
        <f>(20/100)*G100</f>
        <v>2.8</v>
      </c>
      <c r="J100" s="9">
        <f t="shared" si="79"/>
        <v>2.1</v>
      </c>
      <c r="K100" s="9">
        <f>(15/100)*G100</f>
        <v>2.1</v>
      </c>
      <c r="L100" s="9">
        <f t="shared" si="56"/>
        <v>14</v>
      </c>
    </row>
    <row r="101" ht="30" spans="1:12">
      <c r="A101" s="7" t="s">
        <v>13</v>
      </c>
      <c r="B101" s="7" t="s">
        <v>14</v>
      </c>
      <c r="C101" s="8">
        <v>2023</v>
      </c>
      <c r="D101" s="9">
        <v>98</v>
      </c>
      <c r="E101" s="10" t="s">
        <v>15</v>
      </c>
      <c r="F101" s="11" t="s">
        <v>113</v>
      </c>
      <c r="G101" s="12">
        <v>233</v>
      </c>
      <c r="H101" s="9">
        <f t="shared" ref="H101:H106" si="80">(85/100)*G101</f>
        <v>198.05</v>
      </c>
      <c r="I101" s="9">
        <f t="shared" ref="I101:I106" si="81">(5/100)*G101</f>
        <v>11.65</v>
      </c>
      <c r="J101" s="9">
        <f t="shared" ref="J101:J106" si="82">(5/100)*G101</f>
        <v>11.65</v>
      </c>
      <c r="K101" s="9">
        <f t="shared" ref="K101:K106" si="83">(5/100)*G101</f>
        <v>11.65</v>
      </c>
      <c r="L101" s="9">
        <f t="shared" si="56"/>
        <v>233</v>
      </c>
    </row>
    <row r="102" ht="30" spans="1:12">
      <c r="A102" s="7" t="s">
        <v>13</v>
      </c>
      <c r="B102" s="7" t="s">
        <v>14</v>
      </c>
      <c r="C102" s="8">
        <v>2023</v>
      </c>
      <c r="D102" s="9">
        <v>99</v>
      </c>
      <c r="E102" s="10" t="s">
        <v>15</v>
      </c>
      <c r="F102" s="11" t="s">
        <v>114</v>
      </c>
      <c r="G102" s="12">
        <v>20</v>
      </c>
      <c r="H102" s="9">
        <f t="shared" ref="H102:H107" si="84">(65/100)*G102</f>
        <v>13</v>
      </c>
      <c r="I102" s="9">
        <f t="shared" ref="I102:I107" si="85">(10/100)*G102</f>
        <v>2</v>
      </c>
      <c r="J102" s="9">
        <f t="shared" si="79"/>
        <v>3</v>
      </c>
      <c r="K102" s="9">
        <f t="shared" ref="K102:K104" si="86">(10/100)*G102</f>
        <v>2</v>
      </c>
      <c r="L102" s="9">
        <f t="shared" si="56"/>
        <v>20</v>
      </c>
    </row>
    <row r="103" ht="30" spans="1:12">
      <c r="A103" s="7" t="s">
        <v>13</v>
      </c>
      <c r="B103" s="7" t="s">
        <v>14</v>
      </c>
      <c r="C103" s="8">
        <v>2023</v>
      </c>
      <c r="D103" s="9">
        <v>100</v>
      </c>
      <c r="E103" s="10" t="s">
        <v>15</v>
      </c>
      <c r="F103" s="11" t="s">
        <v>115</v>
      </c>
      <c r="G103" s="12">
        <v>18</v>
      </c>
      <c r="H103" s="9">
        <f t="shared" si="84"/>
        <v>11.7</v>
      </c>
      <c r="I103" s="9">
        <f t="shared" si="85"/>
        <v>1.8</v>
      </c>
      <c r="J103" s="9">
        <f t="shared" si="79"/>
        <v>2.7</v>
      </c>
      <c r="K103" s="9">
        <f t="shared" si="86"/>
        <v>1.8</v>
      </c>
      <c r="L103" s="9">
        <f t="shared" si="56"/>
        <v>18</v>
      </c>
    </row>
    <row r="104" ht="30" spans="1:12">
      <c r="A104" s="7" t="s">
        <v>13</v>
      </c>
      <c r="B104" s="7" t="s">
        <v>14</v>
      </c>
      <c r="C104" s="8">
        <v>2023</v>
      </c>
      <c r="D104" s="9">
        <v>101</v>
      </c>
      <c r="E104" s="10" t="s">
        <v>15</v>
      </c>
      <c r="F104" s="11" t="s">
        <v>116</v>
      </c>
      <c r="G104" s="12">
        <v>34</v>
      </c>
      <c r="H104" s="9">
        <f>(75/100)*G104</f>
        <v>25.5</v>
      </c>
      <c r="I104" s="9">
        <f t="shared" si="81"/>
        <v>1.7</v>
      </c>
      <c r="J104" s="9">
        <f>(10/100)*G104</f>
        <v>3.4</v>
      </c>
      <c r="K104" s="9">
        <f t="shared" si="86"/>
        <v>3.4</v>
      </c>
      <c r="L104" s="9">
        <f t="shared" si="56"/>
        <v>34</v>
      </c>
    </row>
    <row r="105" ht="30" spans="1:12">
      <c r="A105" s="7" t="s">
        <v>13</v>
      </c>
      <c r="B105" s="7" t="s">
        <v>14</v>
      </c>
      <c r="C105" s="8">
        <v>2023</v>
      </c>
      <c r="D105" s="9">
        <v>102</v>
      </c>
      <c r="E105" s="10" t="s">
        <v>15</v>
      </c>
      <c r="F105" s="11" t="s">
        <v>117</v>
      </c>
      <c r="G105" s="12">
        <v>13</v>
      </c>
      <c r="H105" s="9">
        <f t="shared" si="80"/>
        <v>11.05</v>
      </c>
      <c r="I105" s="9">
        <f t="shared" si="81"/>
        <v>0.65</v>
      </c>
      <c r="J105" s="9">
        <f t="shared" si="82"/>
        <v>0.65</v>
      </c>
      <c r="K105" s="9">
        <f t="shared" si="83"/>
        <v>0.65</v>
      </c>
      <c r="L105" s="9">
        <f t="shared" si="56"/>
        <v>13</v>
      </c>
    </row>
    <row r="106" ht="30" spans="1:12">
      <c r="A106" s="7" t="s">
        <v>13</v>
      </c>
      <c r="B106" s="7" t="s">
        <v>14</v>
      </c>
      <c r="C106" s="8">
        <v>2023</v>
      </c>
      <c r="D106" s="9">
        <v>103</v>
      </c>
      <c r="E106" s="10" t="s">
        <v>15</v>
      </c>
      <c r="F106" s="11" t="s">
        <v>118</v>
      </c>
      <c r="G106" s="12">
        <v>31</v>
      </c>
      <c r="H106" s="9">
        <f t="shared" si="80"/>
        <v>26.35</v>
      </c>
      <c r="I106" s="9">
        <f t="shared" si="81"/>
        <v>1.55</v>
      </c>
      <c r="J106" s="9">
        <f t="shared" si="82"/>
        <v>1.55</v>
      </c>
      <c r="K106" s="9">
        <f t="shared" si="83"/>
        <v>1.55</v>
      </c>
      <c r="L106" s="9">
        <f t="shared" si="56"/>
        <v>31</v>
      </c>
    </row>
    <row r="107" ht="30" spans="1:12">
      <c r="A107" s="7" t="s">
        <v>13</v>
      </c>
      <c r="B107" s="7" t="s">
        <v>14</v>
      </c>
      <c r="C107" s="8">
        <v>2023</v>
      </c>
      <c r="D107" s="9">
        <v>104</v>
      </c>
      <c r="E107" s="10" t="s">
        <v>15</v>
      </c>
      <c r="F107" s="11" t="s">
        <v>119</v>
      </c>
      <c r="G107" s="12">
        <v>65</v>
      </c>
      <c r="H107" s="9">
        <f t="shared" si="84"/>
        <v>42.25</v>
      </c>
      <c r="I107" s="9">
        <f t="shared" si="85"/>
        <v>6.5</v>
      </c>
      <c r="J107" s="9">
        <f t="shared" ref="J107:J112" si="87">(15/100)*G107</f>
        <v>9.75</v>
      </c>
      <c r="K107" s="9">
        <f t="shared" ref="K107:K111" si="88">(10/100)*G107</f>
        <v>6.5</v>
      </c>
      <c r="L107" s="9">
        <f t="shared" si="56"/>
        <v>65</v>
      </c>
    </row>
    <row r="108" ht="30" spans="1:12">
      <c r="A108" s="7" t="s">
        <v>13</v>
      </c>
      <c r="B108" s="7" t="s">
        <v>14</v>
      </c>
      <c r="C108" s="8">
        <v>2023</v>
      </c>
      <c r="D108" s="9">
        <v>105</v>
      </c>
      <c r="E108" s="10" t="s">
        <v>15</v>
      </c>
      <c r="F108" s="11" t="s">
        <v>120</v>
      </c>
      <c r="G108" s="12">
        <v>259</v>
      </c>
      <c r="H108" s="9">
        <f>(85/100)*G108</f>
        <v>220.15</v>
      </c>
      <c r="I108" s="9">
        <f>(5/100)*G108</f>
        <v>12.95</v>
      </c>
      <c r="J108" s="9">
        <f>(5/100)*G108</f>
        <v>12.95</v>
      </c>
      <c r="K108" s="9">
        <f>(5/100)*G108</f>
        <v>12.95</v>
      </c>
      <c r="L108" s="9">
        <f t="shared" si="56"/>
        <v>259</v>
      </c>
    </row>
    <row r="109" ht="30" spans="1:12">
      <c r="A109" s="7" t="s">
        <v>13</v>
      </c>
      <c r="B109" s="7" t="s">
        <v>14</v>
      </c>
      <c r="C109" s="8">
        <v>2023</v>
      </c>
      <c r="D109" s="9">
        <v>106</v>
      </c>
      <c r="E109" s="10" t="s">
        <v>15</v>
      </c>
      <c r="F109" s="11" t="s">
        <v>121</v>
      </c>
      <c r="G109" s="12">
        <v>369</v>
      </c>
      <c r="H109" s="9">
        <f>(20/100)*G109</f>
        <v>73.8</v>
      </c>
      <c r="I109" s="9">
        <f t="shared" ref="I109:I112" si="89">(20/100)*G109</f>
        <v>73.8</v>
      </c>
      <c r="J109" s="9">
        <f t="shared" ref="J109:J114" si="90">(10/100)*G109</f>
        <v>36.9</v>
      </c>
      <c r="K109" s="9">
        <f>(50/100)*G109</f>
        <v>184.5</v>
      </c>
      <c r="L109" s="9">
        <f t="shared" si="56"/>
        <v>369</v>
      </c>
    </row>
    <row r="110" ht="30" spans="1:12">
      <c r="A110" s="7" t="s">
        <v>13</v>
      </c>
      <c r="B110" s="7" t="s">
        <v>14</v>
      </c>
      <c r="C110" s="8">
        <v>2023</v>
      </c>
      <c r="D110" s="9">
        <v>107</v>
      </c>
      <c r="E110" s="10" t="s">
        <v>15</v>
      </c>
      <c r="F110" s="11" t="s">
        <v>122</v>
      </c>
      <c r="G110" s="12">
        <v>311</v>
      </c>
      <c r="H110" s="9">
        <f>(60/100)*G110</f>
        <v>186.6</v>
      </c>
      <c r="I110" s="9">
        <f t="shared" si="89"/>
        <v>62.2</v>
      </c>
      <c r="J110" s="9">
        <f t="shared" si="90"/>
        <v>31.1</v>
      </c>
      <c r="K110" s="9">
        <f t="shared" si="88"/>
        <v>31.1</v>
      </c>
      <c r="L110" s="9">
        <f t="shared" si="56"/>
        <v>311</v>
      </c>
    </row>
    <row r="111" ht="30" spans="1:12">
      <c r="A111" s="7" t="s">
        <v>13</v>
      </c>
      <c r="B111" s="7" t="s">
        <v>14</v>
      </c>
      <c r="C111" s="8">
        <v>2023</v>
      </c>
      <c r="D111" s="9">
        <v>108</v>
      </c>
      <c r="E111" s="10" t="s">
        <v>15</v>
      </c>
      <c r="F111" s="11" t="s">
        <v>123</v>
      </c>
      <c r="G111" s="12">
        <v>5</v>
      </c>
      <c r="H111" s="9">
        <f>(65/100)*G111</f>
        <v>3.25</v>
      </c>
      <c r="I111" s="9">
        <f>(10/100)*G111</f>
        <v>0.5</v>
      </c>
      <c r="J111" s="9">
        <f t="shared" si="87"/>
        <v>0.75</v>
      </c>
      <c r="K111" s="9">
        <f t="shared" si="88"/>
        <v>0.5</v>
      </c>
      <c r="L111" s="9">
        <f t="shared" si="56"/>
        <v>5</v>
      </c>
    </row>
    <row r="112" ht="30" spans="1:12">
      <c r="A112" s="7" t="s">
        <v>13</v>
      </c>
      <c r="B112" s="7" t="s">
        <v>14</v>
      </c>
      <c r="C112" s="8">
        <v>2023</v>
      </c>
      <c r="D112" s="9">
        <v>109</v>
      </c>
      <c r="E112" s="10" t="s">
        <v>15</v>
      </c>
      <c r="F112" s="11" t="s">
        <v>124</v>
      </c>
      <c r="G112" s="12">
        <v>63</v>
      </c>
      <c r="H112" s="9">
        <f>(50/100)*G112</f>
        <v>31.5</v>
      </c>
      <c r="I112" s="9">
        <f t="shared" si="89"/>
        <v>12.6</v>
      </c>
      <c r="J112" s="9">
        <f t="shared" si="87"/>
        <v>9.45</v>
      </c>
      <c r="K112" s="9">
        <f>(15/100)*G112</f>
        <v>9.45</v>
      </c>
      <c r="L112" s="9">
        <f t="shared" si="56"/>
        <v>63</v>
      </c>
    </row>
    <row r="113" ht="30" spans="1:12">
      <c r="A113" s="7" t="s">
        <v>13</v>
      </c>
      <c r="B113" s="7" t="s">
        <v>14</v>
      </c>
      <c r="C113" s="8">
        <v>2023</v>
      </c>
      <c r="D113" s="9">
        <v>110</v>
      </c>
      <c r="E113" s="10" t="s">
        <v>15</v>
      </c>
      <c r="F113" s="11" t="s">
        <v>125</v>
      </c>
      <c r="G113" s="12">
        <v>3</v>
      </c>
      <c r="H113" s="9">
        <f t="shared" ref="H113:H116" si="91">(85/100)*G113</f>
        <v>2.55</v>
      </c>
      <c r="I113" s="9">
        <f t="shared" ref="I113:I116" si="92">(5/100)*G113</f>
        <v>0.15</v>
      </c>
      <c r="J113" s="9">
        <f t="shared" ref="J113:J116" si="93">(5/100)*G113</f>
        <v>0.15</v>
      </c>
      <c r="K113" s="9">
        <f t="shared" ref="K113:K116" si="94">(5/100)*G113</f>
        <v>0.15</v>
      </c>
      <c r="L113" s="9">
        <f t="shared" si="56"/>
        <v>3</v>
      </c>
    </row>
    <row r="114" ht="30" spans="1:12">
      <c r="A114" s="7" t="s">
        <v>13</v>
      </c>
      <c r="B114" s="7" t="s">
        <v>14</v>
      </c>
      <c r="C114" s="8">
        <v>2023</v>
      </c>
      <c r="D114" s="9">
        <v>111</v>
      </c>
      <c r="E114" s="10" t="s">
        <v>15</v>
      </c>
      <c r="F114" s="11" t="s">
        <v>126</v>
      </c>
      <c r="G114" s="12">
        <v>4</v>
      </c>
      <c r="H114" s="9">
        <f>(75/100)*G114</f>
        <v>3</v>
      </c>
      <c r="I114" s="9">
        <f t="shared" si="92"/>
        <v>0.2</v>
      </c>
      <c r="J114" s="9">
        <f t="shared" si="90"/>
        <v>0.4</v>
      </c>
      <c r="K114" s="9">
        <f t="shared" ref="K114:K119" si="95">(10/100)*G114</f>
        <v>0.4</v>
      </c>
      <c r="L114" s="9">
        <f t="shared" si="56"/>
        <v>4</v>
      </c>
    </row>
    <row r="115" ht="30" spans="1:12">
      <c r="A115" s="7" t="s">
        <v>13</v>
      </c>
      <c r="B115" s="7" t="s">
        <v>14</v>
      </c>
      <c r="C115" s="8">
        <v>2023</v>
      </c>
      <c r="D115" s="9">
        <v>112</v>
      </c>
      <c r="E115" s="10" t="s">
        <v>15</v>
      </c>
      <c r="F115" s="11" t="s">
        <v>127</v>
      </c>
      <c r="G115" s="12">
        <v>8</v>
      </c>
      <c r="H115" s="9">
        <f t="shared" si="91"/>
        <v>6.8</v>
      </c>
      <c r="I115" s="9">
        <f t="shared" si="92"/>
        <v>0.4</v>
      </c>
      <c r="J115" s="9">
        <f t="shared" si="93"/>
        <v>0.4</v>
      </c>
      <c r="K115" s="9">
        <f t="shared" si="94"/>
        <v>0.4</v>
      </c>
      <c r="L115" s="9">
        <f t="shared" si="56"/>
        <v>8</v>
      </c>
    </row>
    <row r="116" ht="30" spans="1:12">
      <c r="A116" s="7" t="s">
        <v>13</v>
      </c>
      <c r="B116" s="7" t="s">
        <v>14</v>
      </c>
      <c r="C116" s="8">
        <v>2023</v>
      </c>
      <c r="D116" s="9">
        <v>113</v>
      </c>
      <c r="E116" s="10" t="s">
        <v>15</v>
      </c>
      <c r="F116" s="11" t="s">
        <v>128</v>
      </c>
      <c r="G116" s="12">
        <v>130</v>
      </c>
      <c r="H116" s="9">
        <f t="shared" si="91"/>
        <v>110.5</v>
      </c>
      <c r="I116" s="9">
        <f t="shared" si="92"/>
        <v>6.5</v>
      </c>
      <c r="J116" s="9">
        <f t="shared" si="93"/>
        <v>6.5</v>
      </c>
      <c r="K116" s="9">
        <f t="shared" si="94"/>
        <v>6.5</v>
      </c>
      <c r="L116" s="9">
        <f t="shared" si="56"/>
        <v>130</v>
      </c>
    </row>
    <row r="117" ht="30" spans="1:12">
      <c r="A117" s="7" t="s">
        <v>13</v>
      </c>
      <c r="B117" s="7" t="s">
        <v>14</v>
      </c>
      <c r="C117" s="8">
        <v>2023</v>
      </c>
      <c r="D117" s="9">
        <v>114</v>
      </c>
      <c r="E117" s="10" t="s">
        <v>15</v>
      </c>
      <c r="F117" s="11" t="s">
        <v>129</v>
      </c>
      <c r="G117" s="12">
        <v>795</v>
      </c>
      <c r="H117" s="9">
        <f>(65/100)*G117</f>
        <v>516.75</v>
      </c>
      <c r="I117" s="9">
        <f>(10/100)*G117</f>
        <v>79.5</v>
      </c>
      <c r="J117" s="9">
        <f>(15/100)*G117</f>
        <v>119.25</v>
      </c>
      <c r="K117" s="9">
        <f t="shared" si="95"/>
        <v>79.5</v>
      </c>
      <c r="L117" s="9">
        <f t="shared" si="56"/>
        <v>795</v>
      </c>
    </row>
    <row r="118" ht="30" spans="1:12">
      <c r="A118" s="7" t="s">
        <v>13</v>
      </c>
      <c r="B118" s="7" t="s">
        <v>14</v>
      </c>
      <c r="C118" s="8">
        <v>2023</v>
      </c>
      <c r="D118" s="9">
        <v>115</v>
      </c>
      <c r="E118" s="10" t="s">
        <v>15</v>
      </c>
      <c r="F118" s="11" t="s">
        <v>130</v>
      </c>
      <c r="G118" s="12">
        <v>8</v>
      </c>
      <c r="H118" s="9">
        <f t="shared" ref="H118:H123" si="96">(85/100)*G118</f>
        <v>6.8</v>
      </c>
      <c r="I118" s="9">
        <f t="shared" ref="I118:I123" si="97">(5/100)*G118</f>
        <v>0.4</v>
      </c>
      <c r="J118" s="9">
        <f t="shared" ref="J118:J123" si="98">(5/100)*G118</f>
        <v>0.4</v>
      </c>
      <c r="K118" s="9">
        <f t="shared" ref="K118:K123" si="99">(5/100)*G118</f>
        <v>0.4</v>
      </c>
      <c r="L118" s="9">
        <f t="shared" si="56"/>
        <v>8</v>
      </c>
    </row>
    <row r="119" ht="30" spans="1:12">
      <c r="A119" s="7" t="s">
        <v>13</v>
      </c>
      <c r="B119" s="7" t="s">
        <v>14</v>
      </c>
      <c r="C119" s="8">
        <v>2023</v>
      </c>
      <c r="D119" s="9">
        <v>116</v>
      </c>
      <c r="E119" s="10" t="s">
        <v>15</v>
      </c>
      <c r="F119" s="11" t="s">
        <v>131</v>
      </c>
      <c r="G119" s="12">
        <v>11</v>
      </c>
      <c r="H119" s="9">
        <f>(75/100)*G119</f>
        <v>8.25</v>
      </c>
      <c r="I119" s="9">
        <f t="shared" si="97"/>
        <v>0.55</v>
      </c>
      <c r="J119" s="9">
        <f>(10/100)*G119</f>
        <v>1.1</v>
      </c>
      <c r="K119" s="9">
        <f t="shared" si="95"/>
        <v>1.1</v>
      </c>
      <c r="L119" s="9">
        <f t="shared" si="56"/>
        <v>11</v>
      </c>
    </row>
    <row r="120" ht="30" spans="1:12">
      <c r="A120" s="7" t="s">
        <v>13</v>
      </c>
      <c r="B120" s="7" t="s">
        <v>14</v>
      </c>
      <c r="C120" s="8">
        <v>2023</v>
      </c>
      <c r="D120" s="9">
        <v>117</v>
      </c>
      <c r="E120" s="10" t="s">
        <v>15</v>
      </c>
      <c r="F120" s="11" t="s">
        <v>132</v>
      </c>
      <c r="G120" s="12">
        <v>29</v>
      </c>
      <c r="H120" s="9">
        <f t="shared" si="96"/>
        <v>24.65</v>
      </c>
      <c r="I120" s="9">
        <f t="shared" si="97"/>
        <v>1.45</v>
      </c>
      <c r="J120" s="9">
        <f t="shared" si="98"/>
        <v>1.45</v>
      </c>
      <c r="K120" s="9">
        <f t="shared" si="99"/>
        <v>1.45</v>
      </c>
      <c r="L120" s="9">
        <f t="shared" si="56"/>
        <v>29</v>
      </c>
    </row>
    <row r="121" ht="30" spans="1:12">
      <c r="A121" s="7" t="s">
        <v>13</v>
      </c>
      <c r="B121" s="7" t="s">
        <v>14</v>
      </c>
      <c r="C121" s="8">
        <v>2023</v>
      </c>
      <c r="D121" s="9">
        <v>118</v>
      </c>
      <c r="E121" s="10" t="s">
        <v>15</v>
      </c>
      <c r="F121" s="11" t="s">
        <v>133</v>
      </c>
      <c r="G121" s="12">
        <v>34</v>
      </c>
      <c r="H121" s="9">
        <f>(75/100)*G121</f>
        <v>25.5</v>
      </c>
      <c r="I121" s="9">
        <f t="shared" si="97"/>
        <v>1.7</v>
      </c>
      <c r="J121" s="9">
        <f>(10/100)*G121</f>
        <v>3.4</v>
      </c>
      <c r="K121" s="9">
        <f t="shared" ref="K121:K125" si="100">(10/100)*G121</f>
        <v>3.4</v>
      </c>
      <c r="L121" s="9">
        <f t="shared" si="56"/>
        <v>34</v>
      </c>
    </row>
    <row r="122" ht="30" spans="1:12">
      <c r="A122" s="7" t="s">
        <v>13</v>
      </c>
      <c r="B122" s="7" t="s">
        <v>14</v>
      </c>
      <c r="C122" s="8">
        <v>2023</v>
      </c>
      <c r="D122" s="9">
        <v>119</v>
      </c>
      <c r="E122" s="10" t="s">
        <v>15</v>
      </c>
      <c r="F122" s="11" t="s">
        <v>134</v>
      </c>
      <c r="G122" s="12">
        <v>47</v>
      </c>
      <c r="H122" s="9">
        <f t="shared" si="96"/>
        <v>39.95</v>
      </c>
      <c r="I122" s="9">
        <f t="shared" si="97"/>
        <v>2.35</v>
      </c>
      <c r="J122" s="9">
        <f t="shared" si="98"/>
        <v>2.35</v>
      </c>
      <c r="K122" s="9">
        <f t="shared" si="99"/>
        <v>2.35</v>
      </c>
      <c r="L122" s="9">
        <f t="shared" si="56"/>
        <v>47</v>
      </c>
    </row>
    <row r="123" ht="30" spans="1:12">
      <c r="A123" s="7" t="s">
        <v>13</v>
      </c>
      <c r="B123" s="7" t="s">
        <v>14</v>
      </c>
      <c r="C123" s="8">
        <v>2023</v>
      </c>
      <c r="D123" s="9">
        <v>120</v>
      </c>
      <c r="E123" s="10" t="s">
        <v>15</v>
      </c>
      <c r="F123" s="11" t="s">
        <v>135</v>
      </c>
      <c r="G123" s="12">
        <v>3</v>
      </c>
      <c r="H123" s="9">
        <f t="shared" si="96"/>
        <v>2.55</v>
      </c>
      <c r="I123" s="9">
        <f t="shared" si="97"/>
        <v>0.15</v>
      </c>
      <c r="J123" s="9">
        <f t="shared" si="98"/>
        <v>0.15</v>
      </c>
      <c r="K123" s="9">
        <f t="shared" si="99"/>
        <v>0.15</v>
      </c>
      <c r="L123" s="9">
        <f t="shared" si="56"/>
        <v>3</v>
      </c>
    </row>
    <row r="124" ht="30" spans="1:12">
      <c r="A124" s="7" t="s">
        <v>13</v>
      </c>
      <c r="B124" s="7" t="s">
        <v>14</v>
      </c>
      <c r="C124" s="8">
        <v>2023</v>
      </c>
      <c r="D124" s="9">
        <v>121</v>
      </c>
      <c r="E124" s="10" t="s">
        <v>15</v>
      </c>
      <c r="F124" s="11" t="s">
        <v>136</v>
      </c>
      <c r="G124" s="12">
        <v>13</v>
      </c>
      <c r="H124" s="9">
        <f t="shared" ref="H124:H127" si="101">(65/100)*G124</f>
        <v>8.45</v>
      </c>
      <c r="I124" s="9">
        <f t="shared" ref="I124:I127" si="102">(10/100)*G124</f>
        <v>1.3</v>
      </c>
      <c r="J124" s="9">
        <f t="shared" ref="J124:J127" si="103">(15/100)*G124</f>
        <v>1.95</v>
      </c>
      <c r="K124" s="9">
        <f t="shared" si="100"/>
        <v>1.3</v>
      </c>
      <c r="L124" s="9">
        <f t="shared" si="56"/>
        <v>13</v>
      </c>
    </row>
    <row r="125" ht="30" spans="1:12">
      <c r="A125" s="7" t="s">
        <v>13</v>
      </c>
      <c r="B125" s="7" t="s">
        <v>14</v>
      </c>
      <c r="C125" s="8">
        <v>2023</v>
      </c>
      <c r="D125" s="9">
        <v>122</v>
      </c>
      <c r="E125" s="10" t="s">
        <v>15</v>
      </c>
      <c r="F125" s="11" t="s">
        <v>137</v>
      </c>
      <c r="G125" s="12">
        <v>24</v>
      </c>
      <c r="H125" s="9">
        <f t="shared" si="101"/>
        <v>15.6</v>
      </c>
      <c r="I125" s="9">
        <f t="shared" si="102"/>
        <v>2.4</v>
      </c>
      <c r="J125" s="9">
        <f t="shared" si="103"/>
        <v>3.6</v>
      </c>
      <c r="K125" s="9">
        <f t="shared" si="100"/>
        <v>2.4</v>
      </c>
      <c r="L125" s="9">
        <f t="shared" si="56"/>
        <v>24</v>
      </c>
    </row>
    <row r="126" ht="30" spans="1:12">
      <c r="A126" s="7" t="s">
        <v>13</v>
      </c>
      <c r="B126" s="7" t="s">
        <v>14</v>
      </c>
      <c r="C126" s="8">
        <v>2023</v>
      </c>
      <c r="D126" s="9">
        <v>123</v>
      </c>
      <c r="E126" s="10" t="s">
        <v>15</v>
      </c>
      <c r="F126" s="11" t="s">
        <v>138</v>
      </c>
      <c r="G126" s="12">
        <v>122</v>
      </c>
      <c r="H126" s="9">
        <f t="shared" ref="H126:H131" si="104">(85/100)*G126</f>
        <v>103.7</v>
      </c>
      <c r="I126" s="9">
        <f t="shared" ref="I126:I131" si="105">(5/100)*G126</f>
        <v>6.1</v>
      </c>
      <c r="J126" s="9">
        <f t="shared" ref="J126:J137" si="106">(5/100)*G126</f>
        <v>6.1</v>
      </c>
      <c r="K126" s="9">
        <f t="shared" ref="K126:K131" si="107">(5/100)*G126</f>
        <v>6.1</v>
      </c>
      <c r="L126" s="9">
        <f t="shared" si="56"/>
        <v>122</v>
      </c>
    </row>
    <row r="127" ht="30" spans="1:12">
      <c r="A127" s="7" t="s">
        <v>13</v>
      </c>
      <c r="B127" s="7" t="s">
        <v>14</v>
      </c>
      <c r="C127" s="8">
        <v>2023</v>
      </c>
      <c r="D127" s="9">
        <v>124</v>
      </c>
      <c r="E127" s="10" t="s">
        <v>15</v>
      </c>
      <c r="F127" s="11" t="s">
        <v>139</v>
      </c>
      <c r="G127" s="12">
        <v>16</v>
      </c>
      <c r="H127" s="9">
        <f t="shared" si="101"/>
        <v>10.4</v>
      </c>
      <c r="I127" s="9">
        <f t="shared" si="102"/>
        <v>1.6</v>
      </c>
      <c r="J127" s="9">
        <f t="shared" si="103"/>
        <v>2.4</v>
      </c>
      <c r="K127" s="9">
        <f t="shared" ref="K127:K129" si="108">(10/100)*G127</f>
        <v>1.6</v>
      </c>
      <c r="L127" s="9">
        <f t="shared" si="56"/>
        <v>16</v>
      </c>
    </row>
    <row r="128" ht="30" spans="1:12">
      <c r="A128" s="7" t="s">
        <v>13</v>
      </c>
      <c r="B128" s="7" t="s">
        <v>14</v>
      </c>
      <c r="C128" s="8">
        <v>2023</v>
      </c>
      <c r="D128" s="9">
        <v>125</v>
      </c>
      <c r="E128" s="10" t="s">
        <v>15</v>
      </c>
      <c r="F128" s="11" t="s">
        <v>140</v>
      </c>
      <c r="G128" s="12">
        <v>47</v>
      </c>
      <c r="H128" s="9">
        <f>(75/100)*G128</f>
        <v>35.25</v>
      </c>
      <c r="I128" s="9">
        <f t="shared" si="105"/>
        <v>2.35</v>
      </c>
      <c r="J128" s="9">
        <f>(10/100)*G128</f>
        <v>4.7</v>
      </c>
      <c r="K128" s="9">
        <f t="shared" si="108"/>
        <v>4.7</v>
      </c>
      <c r="L128" s="9">
        <f t="shared" si="56"/>
        <v>47</v>
      </c>
    </row>
    <row r="129" ht="30" spans="1:12">
      <c r="A129" s="7" t="s">
        <v>13</v>
      </c>
      <c r="B129" s="7" t="s">
        <v>14</v>
      </c>
      <c r="C129" s="8">
        <v>2023</v>
      </c>
      <c r="D129" s="9">
        <v>126</v>
      </c>
      <c r="E129" s="10" t="s">
        <v>15</v>
      </c>
      <c r="F129" s="11" t="s">
        <v>141</v>
      </c>
      <c r="G129" s="12">
        <v>10</v>
      </c>
      <c r="H129" s="9">
        <f>(75/100)*G129</f>
        <v>7.5</v>
      </c>
      <c r="I129" s="9">
        <f t="shared" si="105"/>
        <v>0.5</v>
      </c>
      <c r="J129" s="9">
        <f>(10/100)*G129</f>
        <v>1</v>
      </c>
      <c r="K129" s="9">
        <f t="shared" si="108"/>
        <v>1</v>
      </c>
      <c r="L129" s="9">
        <f t="shared" si="56"/>
        <v>10</v>
      </c>
    </row>
    <row r="130" ht="30" spans="1:12">
      <c r="A130" s="7" t="s">
        <v>13</v>
      </c>
      <c r="B130" s="7" t="s">
        <v>14</v>
      </c>
      <c r="C130" s="8">
        <v>2023</v>
      </c>
      <c r="D130" s="9">
        <v>127</v>
      </c>
      <c r="E130" s="10" t="s">
        <v>15</v>
      </c>
      <c r="F130" s="11" t="s">
        <v>142</v>
      </c>
      <c r="G130" s="12">
        <v>5</v>
      </c>
      <c r="H130" s="9">
        <f t="shared" si="104"/>
        <v>4.25</v>
      </c>
      <c r="I130" s="9">
        <f t="shared" si="105"/>
        <v>0.25</v>
      </c>
      <c r="J130" s="9">
        <f t="shared" si="106"/>
        <v>0.25</v>
      </c>
      <c r="K130" s="9">
        <f t="shared" si="107"/>
        <v>0.25</v>
      </c>
      <c r="L130" s="9">
        <f t="shared" si="56"/>
        <v>5</v>
      </c>
    </row>
    <row r="131" ht="30" spans="1:12">
      <c r="A131" s="7" t="s">
        <v>13</v>
      </c>
      <c r="B131" s="7" t="s">
        <v>14</v>
      </c>
      <c r="C131" s="8">
        <v>2023</v>
      </c>
      <c r="D131" s="9">
        <v>128</v>
      </c>
      <c r="E131" s="10" t="s">
        <v>15</v>
      </c>
      <c r="F131" s="11" t="s">
        <v>143</v>
      </c>
      <c r="G131" s="12">
        <v>21</v>
      </c>
      <c r="H131" s="9">
        <f t="shared" si="104"/>
        <v>17.85</v>
      </c>
      <c r="I131" s="9">
        <f t="shared" si="105"/>
        <v>1.05</v>
      </c>
      <c r="J131" s="9">
        <f t="shared" si="106"/>
        <v>1.05</v>
      </c>
      <c r="K131" s="9">
        <f t="shared" si="107"/>
        <v>1.05</v>
      </c>
      <c r="L131" s="9">
        <f t="shared" si="56"/>
        <v>21</v>
      </c>
    </row>
    <row r="132" ht="30" spans="1:12">
      <c r="A132" s="7" t="s">
        <v>13</v>
      </c>
      <c r="B132" s="7" t="s">
        <v>14</v>
      </c>
      <c r="C132" s="8">
        <v>2023</v>
      </c>
      <c r="D132" s="9">
        <v>129</v>
      </c>
      <c r="E132" s="10" t="s">
        <v>15</v>
      </c>
      <c r="F132" s="11" t="s">
        <v>144</v>
      </c>
      <c r="G132" s="12">
        <v>2</v>
      </c>
      <c r="H132" s="9">
        <f t="shared" ref="H132:H137" si="109">(25/100)*G132</f>
        <v>0.5</v>
      </c>
      <c r="I132" s="9">
        <f t="shared" ref="I132:I137" si="110">(20/100)*G132</f>
        <v>0.4</v>
      </c>
      <c r="J132" s="9">
        <f t="shared" si="106"/>
        <v>0.1</v>
      </c>
      <c r="K132" s="9">
        <f t="shared" ref="K132:K137" si="111">(50/100)*G132</f>
        <v>1</v>
      </c>
      <c r="L132" s="9">
        <f t="shared" ref="L132:L195" si="112">SUM(H132:K132)</f>
        <v>2</v>
      </c>
    </row>
    <row r="133" ht="30" spans="1:12">
      <c r="A133" s="7" t="s">
        <v>13</v>
      </c>
      <c r="B133" s="7" t="s">
        <v>14</v>
      </c>
      <c r="C133" s="8">
        <v>2023</v>
      </c>
      <c r="D133" s="9">
        <v>130</v>
      </c>
      <c r="E133" s="10" t="s">
        <v>15</v>
      </c>
      <c r="F133" s="11" t="s">
        <v>145</v>
      </c>
      <c r="G133" s="12">
        <v>28</v>
      </c>
      <c r="H133" s="9">
        <f t="shared" si="109"/>
        <v>7</v>
      </c>
      <c r="I133" s="9">
        <f t="shared" si="110"/>
        <v>5.6</v>
      </c>
      <c r="J133" s="9">
        <f t="shared" si="106"/>
        <v>1.4</v>
      </c>
      <c r="K133" s="9">
        <f t="shared" si="111"/>
        <v>14</v>
      </c>
      <c r="L133" s="9">
        <f t="shared" si="112"/>
        <v>28</v>
      </c>
    </row>
    <row r="134" ht="30" spans="1:12">
      <c r="A134" s="7" t="s">
        <v>13</v>
      </c>
      <c r="B134" s="7" t="s">
        <v>14</v>
      </c>
      <c r="C134" s="8">
        <v>2023</v>
      </c>
      <c r="D134" s="9">
        <v>131</v>
      </c>
      <c r="E134" s="10" t="s">
        <v>15</v>
      </c>
      <c r="F134" s="11" t="s">
        <v>146</v>
      </c>
      <c r="G134" s="12">
        <v>126</v>
      </c>
      <c r="H134" s="9">
        <f t="shared" ref="H134:H136" si="113">(85/100)*G134</f>
        <v>107.1</v>
      </c>
      <c r="I134" s="9">
        <f t="shared" ref="I134:I136" si="114">(5/100)*G134</f>
        <v>6.3</v>
      </c>
      <c r="J134" s="9">
        <f t="shared" si="106"/>
        <v>6.3</v>
      </c>
      <c r="K134" s="9">
        <f t="shared" ref="K134:K136" si="115">(5/100)*G134</f>
        <v>6.3</v>
      </c>
      <c r="L134" s="9">
        <f t="shared" si="112"/>
        <v>126</v>
      </c>
    </row>
    <row r="135" ht="30" spans="1:12">
      <c r="A135" s="7" t="s">
        <v>13</v>
      </c>
      <c r="B135" s="7" t="s">
        <v>14</v>
      </c>
      <c r="C135" s="8">
        <v>2023</v>
      </c>
      <c r="D135" s="9">
        <v>132</v>
      </c>
      <c r="E135" s="10" t="s">
        <v>15</v>
      </c>
      <c r="F135" s="11" t="s">
        <v>147</v>
      </c>
      <c r="G135" s="12">
        <v>133</v>
      </c>
      <c r="H135" s="9">
        <f t="shared" si="113"/>
        <v>113.05</v>
      </c>
      <c r="I135" s="9">
        <f t="shared" si="114"/>
        <v>6.65</v>
      </c>
      <c r="J135" s="9">
        <f t="shared" si="106"/>
        <v>6.65</v>
      </c>
      <c r="K135" s="9">
        <f t="shared" si="115"/>
        <v>6.65</v>
      </c>
      <c r="L135" s="9">
        <f t="shared" si="112"/>
        <v>133</v>
      </c>
    </row>
    <row r="136" ht="30" spans="1:12">
      <c r="A136" s="7" t="s">
        <v>13</v>
      </c>
      <c r="B136" s="7" t="s">
        <v>14</v>
      </c>
      <c r="C136" s="8">
        <v>2023</v>
      </c>
      <c r="D136" s="9">
        <v>133</v>
      </c>
      <c r="E136" s="10" t="s">
        <v>15</v>
      </c>
      <c r="F136" s="11" t="s">
        <v>148</v>
      </c>
      <c r="G136" s="12">
        <v>21</v>
      </c>
      <c r="H136" s="9">
        <f t="shared" si="113"/>
        <v>17.85</v>
      </c>
      <c r="I136" s="9">
        <f t="shared" si="114"/>
        <v>1.05</v>
      </c>
      <c r="J136" s="9">
        <f t="shared" si="106"/>
        <v>1.05</v>
      </c>
      <c r="K136" s="9">
        <f t="shared" si="115"/>
        <v>1.05</v>
      </c>
      <c r="L136" s="9">
        <f t="shared" si="112"/>
        <v>21</v>
      </c>
    </row>
    <row r="137" ht="30" spans="1:12">
      <c r="A137" s="7" t="s">
        <v>13</v>
      </c>
      <c r="B137" s="7" t="s">
        <v>14</v>
      </c>
      <c r="C137" s="8">
        <v>2023</v>
      </c>
      <c r="D137" s="9">
        <v>134</v>
      </c>
      <c r="E137" s="10" t="s">
        <v>15</v>
      </c>
      <c r="F137" s="11" t="s">
        <v>149</v>
      </c>
      <c r="G137" s="12">
        <v>12</v>
      </c>
      <c r="H137" s="9">
        <f t="shared" si="109"/>
        <v>3</v>
      </c>
      <c r="I137" s="9">
        <f t="shared" si="110"/>
        <v>2.4</v>
      </c>
      <c r="J137" s="9">
        <f t="shared" si="106"/>
        <v>0.6</v>
      </c>
      <c r="K137" s="9">
        <f t="shared" si="111"/>
        <v>6</v>
      </c>
      <c r="L137" s="9">
        <f t="shared" si="112"/>
        <v>12</v>
      </c>
    </row>
    <row r="138" ht="30" spans="1:12">
      <c r="A138" s="7" t="s">
        <v>13</v>
      </c>
      <c r="B138" s="7" t="s">
        <v>14</v>
      </c>
      <c r="C138" s="8">
        <v>2023</v>
      </c>
      <c r="D138" s="9">
        <v>135</v>
      </c>
      <c r="E138" s="10" t="s">
        <v>15</v>
      </c>
      <c r="F138" s="11" t="s">
        <v>150</v>
      </c>
      <c r="G138" s="12">
        <v>13</v>
      </c>
      <c r="H138" s="9">
        <f>(65/100)*G138</f>
        <v>8.45</v>
      </c>
      <c r="I138" s="9">
        <f>(10/100)*G138</f>
        <v>1.3</v>
      </c>
      <c r="J138" s="9">
        <f t="shared" ref="J138:J141" si="116">(15/100)*G138</f>
        <v>1.95</v>
      </c>
      <c r="K138" s="9">
        <f t="shared" ref="K138:K140" si="117">(10/100)*G138</f>
        <v>1.3</v>
      </c>
      <c r="L138" s="9">
        <f t="shared" si="112"/>
        <v>13</v>
      </c>
    </row>
    <row r="139" ht="30" spans="1:12">
      <c r="A139" s="7" t="s">
        <v>13</v>
      </c>
      <c r="B139" s="7" t="s">
        <v>14</v>
      </c>
      <c r="C139" s="8">
        <v>2023</v>
      </c>
      <c r="D139" s="9">
        <v>136</v>
      </c>
      <c r="E139" s="10" t="s">
        <v>15</v>
      </c>
      <c r="F139" s="11" t="s">
        <v>151</v>
      </c>
      <c r="G139" s="12">
        <v>33</v>
      </c>
      <c r="H139" s="9">
        <f>(65/100)*G139</f>
        <v>21.45</v>
      </c>
      <c r="I139" s="9">
        <f>(10/100)*G139</f>
        <v>3.3</v>
      </c>
      <c r="J139" s="9">
        <f t="shared" si="116"/>
        <v>4.95</v>
      </c>
      <c r="K139" s="9">
        <f t="shared" si="117"/>
        <v>3.3</v>
      </c>
      <c r="L139" s="9">
        <f t="shared" si="112"/>
        <v>33</v>
      </c>
    </row>
    <row r="140" ht="30" spans="1:12">
      <c r="A140" s="7" t="s">
        <v>13</v>
      </c>
      <c r="B140" s="7" t="s">
        <v>14</v>
      </c>
      <c r="C140" s="8">
        <v>2023</v>
      </c>
      <c r="D140" s="9">
        <v>137</v>
      </c>
      <c r="E140" s="10" t="s">
        <v>15</v>
      </c>
      <c r="F140" s="11" t="s">
        <v>152</v>
      </c>
      <c r="G140" s="12">
        <v>7</v>
      </c>
      <c r="H140" s="9">
        <f>(75/100)*G140</f>
        <v>5.25</v>
      </c>
      <c r="I140" s="9">
        <f t="shared" ref="I140:I144" si="118">(5/100)*G140</f>
        <v>0.35</v>
      </c>
      <c r="J140" s="9">
        <f>(10/100)*G140</f>
        <v>0.7</v>
      </c>
      <c r="K140" s="9">
        <f t="shared" si="117"/>
        <v>0.7</v>
      </c>
      <c r="L140" s="9">
        <f t="shared" si="112"/>
        <v>7</v>
      </c>
    </row>
    <row r="141" ht="30" spans="1:12">
      <c r="A141" s="7" t="s">
        <v>13</v>
      </c>
      <c r="B141" s="7" t="s">
        <v>14</v>
      </c>
      <c r="C141" s="8">
        <v>2023</v>
      </c>
      <c r="D141" s="9">
        <v>138</v>
      </c>
      <c r="E141" s="10" t="s">
        <v>15</v>
      </c>
      <c r="F141" s="11" t="s">
        <v>153</v>
      </c>
      <c r="G141" s="12">
        <v>131</v>
      </c>
      <c r="H141" s="9">
        <f>(50/100)*G141</f>
        <v>65.5</v>
      </c>
      <c r="I141" s="9">
        <f t="shared" ref="I141:I146" si="119">(20/100)*G141</f>
        <v>26.2</v>
      </c>
      <c r="J141" s="9">
        <f t="shared" si="116"/>
        <v>19.65</v>
      </c>
      <c r="K141" s="9">
        <f>(15/100)*G141</f>
        <v>19.65</v>
      </c>
      <c r="L141" s="9">
        <f t="shared" si="112"/>
        <v>131</v>
      </c>
    </row>
    <row r="142" ht="30" spans="1:12">
      <c r="A142" s="7" t="s">
        <v>13</v>
      </c>
      <c r="B142" s="7" t="s">
        <v>14</v>
      </c>
      <c r="C142" s="8">
        <v>2023</v>
      </c>
      <c r="D142" s="9">
        <v>139</v>
      </c>
      <c r="E142" s="10" t="s">
        <v>15</v>
      </c>
      <c r="F142" s="11" t="s">
        <v>154</v>
      </c>
      <c r="G142" s="12">
        <v>35</v>
      </c>
      <c r="H142" s="9">
        <f>(75/100)*G142</f>
        <v>26.25</v>
      </c>
      <c r="I142" s="9">
        <f t="shared" si="118"/>
        <v>1.75</v>
      </c>
      <c r="J142" s="9">
        <f>(10/100)*G142</f>
        <v>3.5</v>
      </c>
      <c r="K142" s="9">
        <f>(10/100)*G142</f>
        <v>3.5</v>
      </c>
      <c r="L142" s="9">
        <f t="shared" si="112"/>
        <v>35</v>
      </c>
    </row>
    <row r="143" ht="30" spans="1:12">
      <c r="A143" s="7" t="s">
        <v>13</v>
      </c>
      <c r="B143" s="7" t="s">
        <v>14</v>
      </c>
      <c r="C143" s="8">
        <v>2023</v>
      </c>
      <c r="D143" s="9">
        <v>140</v>
      </c>
      <c r="E143" s="10" t="s">
        <v>15</v>
      </c>
      <c r="F143" s="11" t="s">
        <v>155</v>
      </c>
      <c r="G143" s="12">
        <v>3</v>
      </c>
      <c r="H143" s="9">
        <f>(85/100)*G143</f>
        <v>2.55</v>
      </c>
      <c r="I143" s="9">
        <f t="shared" si="118"/>
        <v>0.15</v>
      </c>
      <c r="J143" s="9">
        <f t="shared" ref="J143:J148" si="120">(5/100)*G143</f>
        <v>0.15</v>
      </c>
      <c r="K143" s="9">
        <f>(5/100)*G143</f>
        <v>0.15</v>
      </c>
      <c r="L143" s="9">
        <f t="shared" si="112"/>
        <v>3</v>
      </c>
    </row>
    <row r="144" ht="30" spans="1:12">
      <c r="A144" s="7" t="s">
        <v>13</v>
      </c>
      <c r="B144" s="7" t="s">
        <v>14</v>
      </c>
      <c r="C144" s="8">
        <v>2023</v>
      </c>
      <c r="D144" s="9">
        <v>141</v>
      </c>
      <c r="E144" s="10" t="s">
        <v>15</v>
      </c>
      <c r="F144" s="11" t="s">
        <v>156</v>
      </c>
      <c r="G144" s="12">
        <v>74</v>
      </c>
      <c r="H144" s="9">
        <f>(85/100)*G144</f>
        <v>62.9</v>
      </c>
      <c r="I144" s="9">
        <f t="shared" si="118"/>
        <v>3.7</v>
      </c>
      <c r="J144" s="9">
        <f t="shared" si="120"/>
        <v>3.7</v>
      </c>
      <c r="K144" s="9">
        <f>(5/100)*G144</f>
        <v>3.7</v>
      </c>
      <c r="L144" s="9">
        <f t="shared" si="112"/>
        <v>74</v>
      </c>
    </row>
    <row r="145" ht="30" spans="1:12">
      <c r="A145" s="7" t="s">
        <v>13</v>
      </c>
      <c r="B145" s="7" t="s">
        <v>14</v>
      </c>
      <c r="C145" s="8">
        <v>2023</v>
      </c>
      <c r="D145" s="9">
        <v>142</v>
      </c>
      <c r="E145" s="10" t="s">
        <v>15</v>
      </c>
      <c r="F145" s="11" t="s">
        <v>157</v>
      </c>
      <c r="G145" s="12">
        <v>35</v>
      </c>
      <c r="H145" s="9">
        <f>(50/100)*G145</f>
        <v>17.5</v>
      </c>
      <c r="I145" s="9">
        <f t="shared" si="119"/>
        <v>7</v>
      </c>
      <c r="J145" s="9">
        <f t="shared" ref="J145:J153" si="121">(15/100)*G145</f>
        <v>5.25</v>
      </c>
      <c r="K145" s="9">
        <f>(15/100)*G145</f>
        <v>5.25</v>
      </c>
      <c r="L145" s="9">
        <f t="shared" si="112"/>
        <v>35</v>
      </c>
    </row>
    <row r="146" ht="30" spans="1:12">
      <c r="A146" s="7" t="s">
        <v>13</v>
      </c>
      <c r="B146" s="7" t="s">
        <v>14</v>
      </c>
      <c r="C146" s="8">
        <v>2023</v>
      </c>
      <c r="D146" s="9">
        <v>143</v>
      </c>
      <c r="E146" s="10" t="s">
        <v>15</v>
      </c>
      <c r="F146" s="11" t="s">
        <v>158</v>
      </c>
      <c r="G146" s="12">
        <v>88</v>
      </c>
      <c r="H146" s="9">
        <f>(20/100)*G146</f>
        <v>17.6</v>
      </c>
      <c r="I146" s="9">
        <f t="shared" si="119"/>
        <v>17.6</v>
      </c>
      <c r="J146" s="9">
        <f>(10/100)*G146</f>
        <v>8.8</v>
      </c>
      <c r="K146" s="9">
        <f>(50/100)*G146</f>
        <v>44</v>
      </c>
      <c r="L146" s="9">
        <f t="shared" si="112"/>
        <v>88</v>
      </c>
    </row>
    <row r="147" ht="30" spans="1:12">
      <c r="A147" s="7" t="s">
        <v>13</v>
      </c>
      <c r="B147" s="7" t="s">
        <v>14</v>
      </c>
      <c r="C147" s="8">
        <v>2023</v>
      </c>
      <c r="D147" s="9">
        <v>144</v>
      </c>
      <c r="E147" s="10" t="s">
        <v>15</v>
      </c>
      <c r="F147" s="11" t="s">
        <v>159</v>
      </c>
      <c r="G147" s="12">
        <v>45</v>
      </c>
      <c r="H147" s="9">
        <f t="shared" ref="H147:H153" si="122">(65/100)*G147</f>
        <v>29.25</v>
      </c>
      <c r="I147" s="9">
        <f t="shared" ref="I147:I153" si="123">(10/100)*G147</f>
        <v>4.5</v>
      </c>
      <c r="J147" s="9">
        <f t="shared" si="121"/>
        <v>6.75</v>
      </c>
      <c r="K147" s="9">
        <f t="shared" ref="K147:K155" si="124">(10/100)*G147</f>
        <v>4.5</v>
      </c>
      <c r="L147" s="9">
        <f t="shared" si="112"/>
        <v>45</v>
      </c>
    </row>
    <row r="148" ht="30" spans="1:12">
      <c r="A148" s="7" t="s">
        <v>13</v>
      </c>
      <c r="B148" s="7" t="s">
        <v>14</v>
      </c>
      <c r="C148" s="8">
        <v>2023</v>
      </c>
      <c r="D148" s="9">
        <v>145</v>
      </c>
      <c r="E148" s="10" t="s">
        <v>15</v>
      </c>
      <c r="F148" s="11" t="s">
        <v>160</v>
      </c>
      <c r="G148" s="12">
        <v>322</v>
      </c>
      <c r="H148" s="9">
        <f>(25/100)*G148</f>
        <v>80.5</v>
      </c>
      <c r="I148" s="9">
        <f>(20/100)*G148</f>
        <v>64.4</v>
      </c>
      <c r="J148" s="9">
        <f t="shared" si="120"/>
        <v>16.1</v>
      </c>
      <c r="K148" s="9">
        <f>(50/100)*G148</f>
        <v>161</v>
      </c>
      <c r="L148" s="9">
        <f t="shared" si="112"/>
        <v>322</v>
      </c>
    </row>
    <row r="149" ht="30" spans="1:12">
      <c r="A149" s="7" t="s">
        <v>13</v>
      </c>
      <c r="B149" s="7" t="s">
        <v>14</v>
      </c>
      <c r="C149" s="8">
        <v>2023</v>
      </c>
      <c r="D149" s="9">
        <v>146</v>
      </c>
      <c r="E149" s="10" t="s">
        <v>15</v>
      </c>
      <c r="F149" s="11" t="s">
        <v>161</v>
      </c>
      <c r="G149" s="12">
        <v>178</v>
      </c>
      <c r="H149" s="9">
        <f t="shared" si="122"/>
        <v>115.7</v>
      </c>
      <c r="I149" s="9">
        <f t="shared" si="123"/>
        <v>17.8</v>
      </c>
      <c r="J149" s="9">
        <f t="shared" si="121"/>
        <v>26.7</v>
      </c>
      <c r="K149" s="9">
        <f t="shared" si="124"/>
        <v>17.8</v>
      </c>
      <c r="L149" s="9">
        <f t="shared" si="112"/>
        <v>178</v>
      </c>
    </row>
    <row r="150" ht="30" spans="1:12">
      <c r="A150" s="7" t="s">
        <v>13</v>
      </c>
      <c r="B150" s="7" t="s">
        <v>14</v>
      </c>
      <c r="C150" s="8">
        <v>2023</v>
      </c>
      <c r="D150" s="9">
        <v>147</v>
      </c>
      <c r="E150" s="10" t="s">
        <v>15</v>
      </c>
      <c r="F150" s="11" t="s">
        <v>162</v>
      </c>
      <c r="G150" s="12">
        <v>43</v>
      </c>
      <c r="H150" s="9">
        <f>(50/100)*G150</f>
        <v>21.5</v>
      </c>
      <c r="I150" s="9">
        <f>(20/100)*G150</f>
        <v>8.6</v>
      </c>
      <c r="J150" s="9">
        <f t="shared" si="121"/>
        <v>6.45</v>
      </c>
      <c r="K150" s="9">
        <f>(15/100)*G150</f>
        <v>6.45</v>
      </c>
      <c r="L150" s="9">
        <f t="shared" si="112"/>
        <v>43</v>
      </c>
    </row>
    <row r="151" ht="30" spans="1:12">
      <c r="A151" s="7" t="s">
        <v>13</v>
      </c>
      <c r="B151" s="7" t="s">
        <v>14</v>
      </c>
      <c r="C151" s="8">
        <v>2023</v>
      </c>
      <c r="D151" s="9">
        <v>148</v>
      </c>
      <c r="E151" s="10" t="s">
        <v>15</v>
      </c>
      <c r="F151" s="11" t="s">
        <v>163</v>
      </c>
      <c r="G151" s="12">
        <v>5</v>
      </c>
      <c r="H151" s="9">
        <f t="shared" si="122"/>
        <v>3.25</v>
      </c>
      <c r="I151" s="9">
        <f t="shared" si="123"/>
        <v>0.5</v>
      </c>
      <c r="J151" s="9">
        <f t="shared" si="121"/>
        <v>0.75</v>
      </c>
      <c r="K151" s="9">
        <f t="shared" si="124"/>
        <v>0.5</v>
      </c>
      <c r="L151" s="9">
        <f t="shared" si="112"/>
        <v>5</v>
      </c>
    </row>
    <row r="152" ht="30" spans="1:12">
      <c r="A152" s="7" t="s">
        <v>13</v>
      </c>
      <c r="B152" s="7" t="s">
        <v>14</v>
      </c>
      <c r="C152" s="8">
        <v>2023</v>
      </c>
      <c r="D152" s="9">
        <v>149</v>
      </c>
      <c r="E152" s="10" t="s">
        <v>15</v>
      </c>
      <c r="F152" s="11" t="s">
        <v>164</v>
      </c>
      <c r="G152" s="12">
        <v>66</v>
      </c>
      <c r="H152" s="9">
        <f t="shared" si="122"/>
        <v>42.9</v>
      </c>
      <c r="I152" s="9">
        <f t="shared" si="123"/>
        <v>6.6</v>
      </c>
      <c r="J152" s="9">
        <f t="shared" si="121"/>
        <v>9.9</v>
      </c>
      <c r="K152" s="9">
        <f t="shared" si="124"/>
        <v>6.6</v>
      </c>
      <c r="L152" s="9">
        <f t="shared" si="112"/>
        <v>66</v>
      </c>
    </row>
    <row r="153" ht="30" spans="1:12">
      <c r="A153" s="7" t="s">
        <v>13</v>
      </c>
      <c r="B153" s="7" t="s">
        <v>14</v>
      </c>
      <c r="C153" s="8">
        <v>2023</v>
      </c>
      <c r="D153" s="9">
        <v>150</v>
      </c>
      <c r="E153" s="10" t="s">
        <v>15</v>
      </c>
      <c r="F153" s="11" t="s">
        <v>165</v>
      </c>
      <c r="G153" s="12">
        <v>60</v>
      </c>
      <c r="H153" s="9">
        <f t="shared" si="122"/>
        <v>39</v>
      </c>
      <c r="I153" s="9">
        <f t="shared" si="123"/>
        <v>6</v>
      </c>
      <c r="J153" s="9">
        <f t="shared" si="121"/>
        <v>9</v>
      </c>
      <c r="K153" s="9">
        <f t="shared" si="124"/>
        <v>6</v>
      </c>
      <c r="L153" s="9">
        <f t="shared" si="112"/>
        <v>60</v>
      </c>
    </row>
    <row r="154" ht="30" spans="1:12">
      <c r="A154" s="7" t="s">
        <v>13</v>
      </c>
      <c r="B154" s="7" t="s">
        <v>14</v>
      </c>
      <c r="C154" s="8">
        <v>2023</v>
      </c>
      <c r="D154" s="9">
        <v>151</v>
      </c>
      <c r="E154" s="10" t="s">
        <v>15</v>
      </c>
      <c r="F154" s="11" t="s">
        <v>166</v>
      </c>
      <c r="G154" s="12">
        <v>12</v>
      </c>
      <c r="H154" s="9">
        <f>(75/100)*G154</f>
        <v>9</v>
      </c>
      <c r="I154" s="9">
        <f>(5/100)*G154</f>
        <v>0.6</v>
      </c>
      <c r="J154" s="9">
        <f>(10/100)*G154</f>
        <v>1.2</v>
      </c>
      <c r="K154" s="9">
        <f t="shared" si="124"/>
        <v>1.2</v>
      </c>
      <c r="L154" s="9">
        <f t="shared" si="112"/>
        <v>12</v>
      </c>
    </row>
    <row r="155" ht="30" spans="1:12">
      <c r="A155" s="7" t="s">
        <v>13</v>
      </c>
      <c r="B155" s="7" t="s">
        <v>14</v>
      </c>
      <c r="C155" s="8">
        <v>2023</v>
      </c>
      <c r="D155" s="9">
        <v>152</v>
      </c>
      <c r="E155" s="10" t="s">
        <v>15</v>
      </c>
      <c r="F155" s="11" t="s">
        <v>167</v>
      </c>
      <c r="G155" s="12">
        <v>6</v>
      </c>
      <c r="H155" s="9">
        <f t="shared" ref="H155:H159" si="125">(65/100)*G155</f>
        <v>3.9</v>
      </c>
      <c r="I155" s="9">
        <f t="shared" ref="I155:I159" si="126">(10/100)*G155</f>
        <v>0.6</v>
      </c>
      <c r="J155" s="9">
        <f t="shared" ref="J155:J161" si="127">(15/100)*G155</f>
        <v>0.9</v>
      </c>
      <c r="K155" s="9">
        <f t="shared" si="124"/>
        <v>0.6</v>
      </c>
      <c r="L155" s="9">
        <f t="shared" si="112"/>
        <v>6</v>
      </c>
    </row>
    <row r="156" ht="30" spans="1:12">
      <c r="A156" s="7" t="s">
        <v>13</v>
      </c>
      <c r="B156" s="7" t="s">
        <v>14</v>
      </c>
      <c r="C156" s="8">
        <v>2023</v>
      </c>
      <c r="D156" s="9">
        <v>153</v>
      </c>
      <c r="E156" s="10" t="s">
        <v>15</v>
      </c>
      <c r="F156" s="11" t="s">
        <v>168</v>
      </c>
      <c r="G156" s="12">
        <v>29</v>
      </c>
      <c r="H156" s="9">
        <f>(50/100)*G156</f>
        <v>14.5</v>
      </c>
      <c r="I156" s="9">
        <f>(20/100)*G156</f>
        <v>5.8</v>
      </c>
      <c r="J156" s="9">
        <f t="shared" si="127"/>
        <v>4.35</v>
      </c>
      <c r="K156" s="9">
        <f>(15/100)*G156</f>
        <v>4.35</v>
      </c>
      <c r="L156" s="9">
        <f t="shared" si="112"/>
        <v>29</v>
      </c>
    </row>
    <row r="157" ht="30" spans="1:12">
      <c r="A157" s="7" t="s">
        <v>13</v>
      </c>
      <c r="B157" s="7" t="s">
        <v>14</v>
      </c>
      <c r="C157" s="8">
        <v>2023</v>
      </c>
      <c r="D157" s="9">
        <v>154</v>
      </c>
      <c r="E157" s="10" t="s">
        <v>15</v>
      </c>
      <c r="F157" s="11" t="s">
        <v>169</v>
      </c>
      <c r="G157" s="12">
        <v>11</v>
      </c>
      <c r="H157" s="9">
        <f>(75/100)*G157</f>
        <v>8.25</v>
      </c>
      <c r="I157" s="9">
        <f>(5/100)*G157</f>
        <v>0.55</v>
      </c>
      <c r="J157" s="9">
        <f>(10/100)*G157</f>
        <v>1.1</v>
      </c>
      <c r="K157" s="9">
        <f t="shared" ref="K157:K159" si="128">(10/100)*G157</f>
        <v>1.1</v>
      </c>
      <c r="L157" s="9">
        <f t="shared" si="112"/>
        <v>11</v>
      </c>
    </row>
    <row r="158" ht="30" spans="1:12">
      <c r="A158" s="7" t="s">
        <v>13</v>
      </c>
      <c r="B158" s="7" t="s">
        <v>14</v>
      </c>
      <c r="C158" s="8">
        <v>2023</v>
      </c>
      <c r="D158" s="9">
        <v>155</v>
      </c>
      <c r="E158" s="10" t="s">
        <v>15</v>
      </c>
      <c r="F158" s="11" t="s">
        <v>170</v>
      </c>
      <c r="G158" s="12">
        <v>34</v>
      </c>
      <c r="H158" s="9">
        <f t="shared" si="125"/>
        <v>22.1</v>
      </c>
      <c r="I158" s="9">
        <f t="shared" si="126"/>
        <v>3.4</v>
      </c>
      <c r="J158" s="9">
        <f t="shared" si="127"/>
        <v>5.1</v>
      </c>
      <c r="K158" s="9">
        <f t="shared" si="128"/>
        <v>3.4</v>
      </c>
      <c r="L158" s="9">
        <f t="shared" si="112"/>
        <v>34</v>
      </c>
    </row>
    <row r="159" ht="30" spans="1:12">
      <c r="A159" s="7" t="s">
        <v>13</v>
      </c>
      <c r="B159" s="7" t="s">
        <v>14</v>
      </c>
      <c r="C159" s="8">
        <v>2023</v>
      </c>
      <c r="D159" s="9">
        <v>156</v>
      </c>
      <c r="E159" s="10" t="s">
        <v>15</v>
      </c>
      <c r="F159" s="11" t="s">
        <v>171</v>
      </c>
      <c r="G159" s="12">
        <v>30</v>
      </c>
      <c r="H159" s="9">
        <f t="shared" si="125"/>
        <v>19.5</v>
      </c>
      <c r="I159" s="9">
        <f t="shared" si="126"/>
        <v>3</v>
      </c>
      <c r="J159" s="9">
        <f t="shared" si="127"/>
        <v>4.5</v>
      </c>
      <c r="K159" s="9">
        <f t="shared" si="128"/>
        <v>3</v>
      </c>
      <c r="L159" s="9">
        <f t="shared" si="112"/>
        <v>30</v>
      </c>
    </row>
    <row r="160" ht="30" spans="1:12">
      <c r="A160" s="7" t="s">
        <v>13</v>
      </c>
      <c r="B160" s="7" t="s">
        <v>14</v>
      </c>
      <c r="C160" s="8">
        <v>2023</v>
      </c>
      <c r="D160" s="9">
        <v>157</v>
      </c>
      <c r="E160" s="10" t="s">
        <v>15</v>
      </c>
      <c r="F160" s="11" t="s">
        <v>172</v>
      </c>
      <c r="G160" s="12">
        <v>47</v>
      </c>
      <c r="H160" s="9">
        <f t="shared" ref="H160:H165" si="129">(50/100)*G160</f>
        <v>23.5</v>
      </c>
      <c r="I160" s="9">
        <f t="shared" ref="I160:I165" si="130">(20/100)*G160</f>
        <v>9.4</v>
      </c>
      <c r="J160" s="9">
        <f t="shared" si="127"/>
        <v>7.05</v>
      </c>
      <c r="K160" s="9">
        <f t="shared" ref="K160:K165" si="131">(15/100)*G160</f>
        <v>7.05</v>
      </c>
      <c r="L160" s="9">
        <f t="shared" si="112"/>
        <v>47</v>
      </c>
    </row>
    <row r="161" ht="30" spans="1:12">
      <c r="A161" s="7" t="s">
        <v>13</v>
      </c>
      <c r="B161" s="7" t="s">
        <v>14</v>
      </c>
      <c r="C161" s="8">
        <v>2023</v>
      </c>
      <c r="D161" s="9">
        <v>158</v>
      </c>
      <c r="E161" s="10" t="s">
        <v>15</v>
      </c>
      <c r="F161" s="11" t="s">
        <v>173</v>
      </c>
      <c r="G161" s="12">
        <v>11</v>
      </c>
      <c r="H161" s="9">
        <f>(65/100)*G161</f>
        <v>7.15</v>
      </c>
      <c r="I161" s="9">
        <f>(10/100)*G161</f>
        <v>1.1</v>
      </c>
      <c r="J161" s="9">
        <f t="shared" si="127"/>
        <v>1.65</v>
      </c>
      <c r="K161" s="9">
        <f>(10/100)*G161</f>
        <v>1.1</v>
      </c>
      <c r="L161" s="9">
        <f t="shared" si="112"/>
        <v>11</v>
      </c>
    </row>
    <row r="162" ht="30" spans="1:12">
      <c r="A162" s="7" t="s">
        <v>13</v>
      </c>
      <c r="B162" s="7" t="s">
        <v>14</v>
      </c>
      <c r="C162" s="8">
        <v>2023</v>
      </c>
      <c r="D162" s="9">
        <v>159</v>
      </c>
      <c r="E162" s="10" t="s">
        <v>15</v>
      </c>
      <c r="F162" s="11" t="s">
        <v>174</v>
      </c>
      <c r="G162" s="12">
        <v>28</v>
      </c>
      <c r="H162" s="9">
        <f t="shared" ref="H162:H166" si="132">(85/100)*G162</f>
        <v>23.8</v>
      </c>
      <c r="I162" s="9">
        <f t="shared" ref="I162:I166" si="133">(5/100)*G162</f>
        <v>1.4</v>
      </c>
      <c r="J162" s="9">
        <f t="shared" ref="J162:J166" si="134">(5/100)*G162</f>
        <v>1.4</v>
      </c>
      <c r="K162" s="9">
        <f t="shared" ref="K162:K166" si="135">(5/100)*G162</f>
        <v>1.4</v>
      </c>
      <c r="L162" s="9">
        <f t="shared" si="112"/>
        <v>28</v>
      </c>
    </row>
    <row r="163" ht="30" spans="1:12">
      <c r="A163" s="7" t="s">
        <v>13</v>
      </c>
      <c r="B163" s="7" t="s">
        <v>14</v>
      </c>
      <c r="C163" s="8">
        <v>2023</v>
      </c>
      <c r="D163" s="9">
        <v>160</v>
      </c>
      <c r="E163" s="10" t="s">
        <v>15</v>
      </c>
      <c r="F163" s="11" t="s">
        <v>175</v>
      </c>
      <c r="G163" s="12">
        <v>85</v>
      </c>
      <c r="H163" s="9">
        <f t="shared" si="129"/>
        <v>42.5</v>
      </c>
      <c r="I163" s="9">
        <f t="shared" si="130"/>
        <v>17</v>
      </c>
      <c r="J163" s="9">
        <f t="shared" ref="J163:J169" si="136">(15/100)*G163</f>
        <v>12.75</v>
      </c>
      <c r="K163" s="9">
        <f t="shared" si="131"/>
        <v>12.75</v>
      </c>
      <c r="L163" s="9">
        <f t="shared" si="112"/>
        <v>85</v>
      </c>
    </row>
    <row r="164" ht="30" spans="1:12">
      <c r="A164" s="7" t="s">
        <v>13</v>
      </c>
      <c r="B164" s="7" t="s">
        <v>14</v>
      </c>
      <c r="C164" s="8">
        <v>2023</v>
      </c>
      <c r="D164" s="9">
        <v>161</v>
      </c>
      <c r="E164" s="10" t="s">
        <v>15</v>
      </c>
      <c r="F164" s="11" t="s">
        <v>176</v>
      </c>
      <c r="G164" s="12">
        <v>14</v>
      </c>
      <c r="H164" s="9">
        <f t="shared" si="132"/>
        <v>11.9</v>
      </c>
      <c r="I164" s="9">
        <f t="shared" si="133"/>
        <v>0.7</v>
      </c>
      <c r="J164" s="9">
        <f t="shared" si="134"/>
        <v>0.7</v>
      </c>
      <c r="K164" s="9">
        <f t="shared" si="135"/>
        <v>0.7</v>
      </c>
      <c r="L164" s="9">
        <f t="shared" si="112"/>
        <v>14</v>
      </c>
    </row>
    <row r="165" ht="30" spans="1:12">
      <c r="A165" s="7" t="s">
        <v>13</v>
      </c>
      <c r="B165" s="7" t="s">
        <v>14</v>
      </c>
      <c r="C165" s="8">
        <v>2023</v>
      </c>
      <c r="D165" s="9">
        <v>162</v>
      </c>
      <c r="E165" s="10" t="s">
        <v>15</v>
      </c>
      <c r="F165" s="11" t="s">
        <v>177</v>
      </c>
      <c r="G165" s="12">
        <v>62</v>
      </c>
      <c r="H165" s="9">
        <f t="shared" si="129"/>
        <v>31</v>
      </c>
      <c r="I165" s="9">
        <f t="shared" si="130"/>
        <v>12.4</v>
      </c>
      <c r="J165" s="9">
        <f t="shared" si="136"/>
        <v>9.3</v>
      </c>
      <c r="K165" s="9">
        <f t="shared" si="131"/>
        <v>9.3</v>
      </c>
      <c r="L165" s="9">
        <f t="shared" si="112"/>
        <v>62</v>
      </c>
    </row>
    <row r="166" ht="30" spans="1:12">
      <c r="A166" s="7" t="s">
        <v>13</v>
      </c>
      <c r="B166" s="7" t="s">
        <v>14</v>
      </c>
      <c r="C166" s="8">
        <v>2023</v>
      </c>
      <c r="D166" s="9">
        <v>163</v>
      </c>
      <c r="E166" s="10" t="s">
        <v>15</v>
      </c>
      <c r="F166" s="11" t="s">
        <v>178</v>
      </c>
      <c r="G166" s="12">
        <v>120</v>
      </c>
      <c r="H166" s="9">
        <f t="shared" si="132"/>
        <v>102</v>
      </c>
      <c r="I166" s="9">
        <f t="shared" si="133"/>
        <v>6</v>
      </c>
      <c r="J166" s="9">
        <f t="shared" si="134"/>
        <v>6</v>
      </c>
      <c r="K166" s="9">
        <f t="shared" si="135"/>
        <v>6</v>
      </c>
      <c r="L166" s="9">
        <f t="shared" si="112"/>
        <v>120</v>
      </c>
    </row>
    <row r="167" ht="30" spans="1:12">
      <c r="A167" s="7" t="s">
        <v>13</v>
      </c>
      <c r="B167" s="7" t="s">
        <v>14</v>
      </c>
      <c r="C167" s="8">
        <v>2023</v>
      </c>
      <c r="D167" s="9">
        <v>164</v>
      </c>
      <c r="E167" s="10" t="s">
        <v>15</v>
      </c>
      <c r="F167" s="11" t="s">
        <v>179</v>
      </c>
      <c r="G167" s="12">
        <v>5</v>
      </c>
      <c r="H167" s="9">
        <f t="shared" ref="H167:H169" si="137">(65/100)*G167</f>
        <v>3.25</v>
      </c>
      <c r="I167" s="9">
        <f t="shared" ref="I167:I169" si="138">(10/100)*G167</f>
        <v>0.5</v>
      </c>
      <c r="J167" s="9">
        <f t="shared" si="136"/>
        <v>0.75</v>
      </c>
      <c r="K167" s="9">
        <f t="shared" ref="K167:K170" si="139">(10/100)*G167</f>
        <v>0.5</v>
      </c>
      <c r="L167" s="9">
        <f t="shared" si="112"/>
        <v>5</v>
      </c>
    </row>
    <row r="168" ht="30" spans="1:12">
      <c r="A168" s="7" t="s">
        <v>13</v>
      </c>
      <c r="B168" s="7" t="s">
        <v>14</v>
      </c>
      <c r="C168" s="8">
        <v>2023</v>
      </c>
      <c r="D168" s="9">
        <v>165</v>
      </c>
      <c r="E168" s="10" t="s">
        <v>15</v>
      </c>
      <c r="F168" s="11" t="s">
        <v>180</v>
      </c>
      <c r="G168" s="12">
        <v>18</v>
      </c>
      <c r="H168" s="9">
        <f t="shared" si="137"/>
        <v>11.7</v>
      </c>
      <c r="I168" s="9">
        <f t="shared" si="138"/>
        <v>1.8</v>
      </c>
      <c r="J168" s="9">
        <f t="shared" si="136"/>
        <v>2.7</v>
      </c>
      <c r="K168" s="9">
        <f t="shared" si="139"/>
        <v>1.8</v>
      </c>
      <c r="L168" s="9">
        <f t="shared" si="112"/>
        <v>18</v>
      </c>
    </row>
    <row r="169" ht="30" spans="1:12">
      <c r="A169" s="7" t="s">
        <v>13</v>
      </c>
      <c r="B169" s="7" t="s">
        <v>14</v>
      </c>
      <c r="C169" s="8">
        <v>2023</v>
      </c>
      <c r="D169" s="9">
        <v>166</v>
      </c>
      <c r="E169" s="10" t="s">
        <v>15</v>
      </c>
      <c r="F169" s="11" t="s">
        <v>181</v>
      </c>
      <c r="G169" s="12">
        <v>66</v>
      </c>
      <c r="H169" s="9">
        <f t="shared" si="137"/>
        <v>42.9</v>
      </c>
      <c r="I169" s="9">
        <f t="shared" si="138"/>
        <v>6.6</v>
      </c>
      <c r="J169" s="9">
        <f t="shared" si="136"/>
        <v>9.9</v>
      </c>
      <c r="K169" s="9">
        <f t="shared" si="139"/>
        <v>6.6</v>
      </c>
      <c r="L169" s="9">
        <f t="shared" si="112"/>
        <v>66</v>
      </c>
    </row>
    <row r="170" ht="30" spans="1:12">
      <c r="A170" s="7" t="s">
        <v>13</v>
      </c>
      <c r="B170" s="7" t="s">
        <v>14</v>
      </c>
      <c r="C170" s="8">
        <v>2023</v>
      </c>
      <c r="D170" s="9">
        <v>167</v>
      </c>
      <c r="E170" s="10" t="s">
        <v>15</v>
      </c>
      <c r="F170" s="11" t="s">
        <v>182</v>
      </c>
      <c r="G170" s="12">
        <v>3</v>
      </c>
      <c r="H170" s="9">
        <f>(75/100)*G170</f>
        <v>2.25</v>
      </c>
      <c r="I170" s="9">
        <f>(5/100)*G170</f>
        <v>0.15</v>
      </c>
      <c r="J170" s="9">
        <f>(10/100)*G170</f>
        <v>0.3</v>
      </c>
      <c r="K170" s="9">
        <f t="shared" si="139"/>
        <v>0.3</v>
      </c>
      <c r="L170" s="9">
        <f t="shared" si="112"/>
        <v>3</v>
      </c>
    </row>
    <row r="171" ht="30" spans="1:12">
      <c r="A171" s="7" t="s">
        <v>13</v>
      </c>
      <c r="B171" s="7" t="s">
        <v>14</v>
      </c>
      <c r="C171" s="8">
        <v>2023</v>
      </c>
      <c r="D171" s="9">
        <v>168</v>
      </c>
      <c r="E171" s="10" t="s">
        <v>15</v>
      </c>
      <c r="F171" s="11" t="s">
        <v>183</v>
      </c>
      <c r="G171" s="12">
        <v>54</v>
      </c>
      <c r="H171" s="9">
        <f>(50/100)*G171</f>
        <v>27</v>
      </c>
      <c r="I171" s="9">
        <f t="shared" ref="I171:I175" si="140">(20/100)*G171</f>
        <v>10.8</v>
      </c>
      <c r="J171" s="9">
        <f t="shared" ref="J171:J173" si="141">(15/100)*G171</f>
        <v>8.1</v>
      </c>
      <c r="K171" s="9">
        <f>(15/100)*G171</f>
        <v>8.1</v>
      </c>
      <c r="L171" s="9">
        <f t="shared" si="112"/>
        <v>54</v>
      </c>
    </row>
    <row r="172" ht="30" spans="1:12">
      <c r="A172" s="7" t="s">
        <v>13</v>
      </c>
      <c r="B172" s="7" t="s">
        <v>14</v>
      </c>
      <c r="C172" s="8">
        <v>2023</v>
      </c>
      <c r="D172" s="9">
        <v>169</v>
      </c>
      <c r="E172" s="10" t="s">
        <v>15</v>
      </c>
      <c r="F172" s="11" t="s">
        <v>184</v>
      </c>
      <c r="G172" s="12">
        <v>34</v>
      </c>
      <c r="H172" s="9">
        <f>(65/100)*G172</f>
        <v>22.1</v>
      </c>
      <c r="I172" s="9">
        <f>(10/100)*G172</f>
        <v>3.4</v>
      </c>
      <c r="J172" s="9">
        <f t="shared" si="141"/>
        <v>5.1</v>
      </c>
      <c r="K172" s="9">
        <f>(10/100)*G172</f>
        <v>3.4</v>
      </c>
      <c r="L172" s="9">
        <f t="shared" si="112"/>
        <v>34</v>
      </c>
    </row>
    <row r="173" ht="30" spans="1:12">
      <c r="A173" s="7" t="s">
        <v>13</v>
      </c>
      <c r="B173" s="7" t="s">
        <v>14</v>
      </c>
      <c r="C173" s="8">
        <v>2023</v>
      </c>
      <c r="D173" s="9">
        <v>170</v>
      </c>
      <c r="E173" s="10" t="s">
        <v>15</v>
      </c>
      <c r="F173" s="11" t="s">
        <v>185</v>
      </c>
      <c r="G173" s="12">
        <v>113</v>
      </c>
      <c r="H173" s="9">
        <f>(50/100)*G173</f>
        <v>56.5</v>
      </c>
      <c r="I173" s="9">
        <f t="shared" si="140"/>
        <v>22.6</v>
      </c>
      <c r="J173" s="9">
        <f t="shared" si="141"/>
        <v>16.95</v>
      </c>
      <c r="K173" s="9">
        <f>(15/100)*G173</f>
        <v>16.95</v>
      </c>
      <c r="L173" s="9">
        <f t="shared" si="112"/>
        <v>113</v>
      </c>
    </row>
    <row r="174" ht="30" spans="1:12">
      <c r="A174" s="7" t="s">
        <v>13</v>
      </c>
      <c r="B174" s="7" t="s">
        <v>14</v>
      </c>
      <c r="C174" s="8">
        <v>2023</v>
      </c>
      <c r="D174" s="9">
        <v>171</v>
      </c>
      <c r="E174" s="10" t="s">
        <v>15</v>
      </c>
      <c r="F174" s="11" t="s">
        <v>186</v>
      </c>
      <c r="G174" s="12">
        <v>6</v>
      </c>
      <c r="H174" s="9">
        <f>(75/100)*G174</f>
        <v>4.5</v>
      </c>
      <c r="I174" s="9">
        <f t="shared" ref="I174:I179" si="142">(5/100)*G174</f>
        <v>0.3</v>
      </c>
      <c r="J174" s="9">
        <f t="shared" ref="J174:J179" si="143">(10/100)*G174</f>
        <v>0.6</v>
      </c>
      <c r="K174" s="9">
        <f>(10/100)*G174</f>
        <v>0.6</v>
      </c>
      <c r="L174" s="9">
        <f t="shared" si="112"/>
        <v>6</v>
      </c>
    </row>
    <row r="175" ht="30" spans="1:12">
      <c r="A175" s="7" t="s">
        <v>13</v>
      </c>
      <c r="B175" s="7" t="s">
        <v>14</v>
      </c>
      <c r="C175" s="8">
        <v>2023</v>
      </c>
      <c r="D175" s="9">
        <v>172</v>
      </c>
      <c r="E175" s="10" t="s">
        <v>15</v>
      </c>
      <c r="F175" s="11" t="s">
        <v>187</v>
      </c>
      <c r="G175" s="12">
        <v>11</v>
      </c>
      <c r="H175" s="9">
        <f>(25/100)*G175</f>
        <v>2.75</v>
      </c>
      <c r="I175" s="9">
        <f t="shared" si="140"/>
        <v>2.2</v>
      </c>
      <c r="J175" s="9">
        <f>(5/100)*G175</f>
        <v>0.55</v>
      </c>
      <c r="K175" s="9">
        <f>(50/100)*G175</f>
        <v>5.5</v>
      </c>
      <c r="L175" s="9">
        <f t="shared" si="112"/>
        <v>11</v>
      </c>
    </row>
    <row r="176" ht="30" spans="1:12">
      <c r="A176" s="7" t="s">
        <v>13</v>
      </c>
      <c r="B176" s="7" t="s">
        <v>14</v>
      </c>
      <c r="C176" s="8">
        <v>2023</v>
      </c>
      <c r="D176" s="9">
        <v>173</v>
      </c>
      <c r="E176" s="10" t="s">
        <v>15</v>
      </c>
      <c r="F176" s="11" t="s">
        <v>188</v>
      </c>
      <c r="G176" s="12">
        <v>22</v>
      </c>
      <c r="H176" s="9">
        <f t="shared" ref="H176:H179" si="144">(80/100)*G176</f>
        <v>17.6</v>
      </c>
      <c r="I176" s="9">
        <f t="shared" si="142"/>
        <v>1.1</v>
      </c>
      <c r="J176" s="9">
        <f t="shared" si="143"/>
        <v>2.2</v>
      </c>
      <c r="K176" s="9">
        <f t="shared" ref="K176:K179" si="145">(5/100)*G176</f>
        <v>1.1</v>
      </c>
      <c r="L176" s="9">
        <f t="shared" si="112"/>
        <v>22</v>
      </c>
    </row>
    <row r="177" ht="30" spans="1:12">
      <c r="A177" s="7" t="s">
        <v>13</v>
      </c>
      <c r="B177" s="7" t="s">
        <v>14</v>
      </c>
      <c r="C177" s="8">
        <v>2023</v>
      </c>
      <c r="D177" s="9">
        <v>174</v>
      </c>
      <c r="E177" s="10" t="s">
        <v>15</v>
      </c>
      <c r="F177" s="11" t="s">
        <v>189</v>
      </c>
      <c r="G177" s="12">
        <v>14</v>
      </c>
      <c r="H177" s="9">
        <f t="shared" ref="H177:H182" si="146">(50/100)*G177</f>
        <v>7</v>
      </c>
      <c r="I177" s="9">
        <f t="shared" ref="I177:I183" si="147">(20/100)*G177</f>
        <v>2.8</v>
      </c>
      <c r="J177" s="9">
        <f t="shared" ref="J177:J182" si="148">(15/100)*G177</f>
        <v>2.1</v>
      </c>
      <c r="K177" s="9">
        <f t="shared" ref="K177:K182" si="149">(15/100)*G177</f>
        <v>2.1</v>
      </c>
      <c r="L177" s="9">
        <f t="shared" si="112"/>
        <v>14</v>
      </c>
    </row>
    <row r="178" ht="30" spans="1:12">
      <c r="A178" s="7" t="s">
        <v>13</v>
      </c>
      <c r="B178" s="7" t="s">
        <v>14</v>
      </c>
      <c r="C178" s="8">
        <v>2023</v>
      </c>
      <c r="D178" s="9">
        <v>175</v>
      </c>
      <c r="E178" s="10" t="s">
        <v>15</v>
      </c>
      <c r="F178" s="11" t="s">
        <v>190</v>
      </c>
      <c r="G178" s="12">
        <v>37</v>
      </c>
      <c r="H178" s="9">
        <f t="shared" si="144"/>
        <v>29.6</v>
      </c>
      <c r="I178" s="9">
        <f t="shared" si="142"/>
        <v>1.85</v>
      </c>
      <c r="J178" s="9">
        <f t="shared" si="143"/>
        <v>3.7</v>
      </c>
      <c r="K178" s="9">
        <f t="shared" si="145"/>
        <v>1.85</v>
      </c>
      <c r="L178" s="9">
        <f t="shared" si="112"/>
        <v>37</v>
      </c>
    </row>
    <row r="179" ht="30" spans="1:12">
      <c r="A179" s="7" t="s">
        <v>13</v>
      </c>
      <c r="B179" s="7" t="s">
        <v>14</v>
      </c>
      <c r="C179" s="8">
        <v>2023</v>
      </c>
      <c r="D179" s="9">
        <v>176</v>
      </c>
      <c r="E179" s="10" t="s">
        <v>15</v>
      </c>
      <c r="F179" s="11" t="s">
        <v>191</v>
      </c>
      <c r="G179" s="12">
        <v>19</v>
      </c>
      <c r="H179" s="9">
        <f t="shared" si="144"/>
        <v>15.2</v>
      </c>
      <c r="I179" s="9">
        <f t="shared" si="142"/>
        <v>0.95</v>
      </c>
      <c r="J179" s="9">
        <f t="shared" si="143"/>
        <v>1.9</v>
      </c>
      <c r="K179" s="9">
        <f t="shared" si="145"/>
        <v>0.95</v>
      </c>
      <c r="L179" s="9">
        <f t="shared" si="112"/>
        <v>19</v>
      </c>
    </row>
    <row r="180" ht="30" spans="1:12">
      <c r="A180" s="7" t="s">
        <v>13</v>
      </c>
      <c r="B180" s="7" t="s">
        <v>14</v>
      </c>
      <c r="C180" s="8">
        <v>2023</v>
      </c>
      <c r="D180" s="9">
        <v>177</v>
      </c>
      <c r="E180" s="10" t="s">
        <v>15</v>
      </c>
      <c r="F180" s="11" t="s">
        <v>192</v>
      </c>
      <c r="G180" s="12">
        <v>14</v>
      </c>
      <c r="H180" s="9">
        <f t="shared" si="146"/>
        <v>7</v>
      </c>
      <c r="I180" s="9">
        <f t="shared" si="147"/>
        <v>2.8</v>
      </c>
      <c r="J180" s="9">
        <f t="shared" si="148"/>
        <v>2.1</v>
      </c>
      <c r="K180" s="9">
        <f t="shared" si="149"/>
        <v>2.1</v>
      </c>
      <c r="L180" s="9">
        <f t="shared" si="112"/>
        <v>14</v>
      </c>
    </row>
    <row r="181" ht="30" spans="1:12">
      <c r="A181" s="7" t="s">
        <v>13</v>
      </c>
      <c r="B181" s="7" t="s">
        <v>14</v>
      </c>
      <c r="C181" s="8">
        <v>2023</v>
      </c>
      <c r="D181" s="9">
        <v>178</v>
      </c>
      <c r="E181" s="10" t="s">
        <v>15</v>
      </c>
      <c r="F181" s="11" t="s">
        <v>193</v>
      </c>
      <c r="G181" s="12">
        <v>20</v>
      </c>
      <c r="H181" s="9">
        <f>(65/100)*G181</f>
        <v>13</v>
      </c>
      <c r="I181" s="9">
        <f>(10/100)*G181</f>
        <v>2</v>
      </c>
      <c r="J181" s="9">
        <f t="shared" si="148"/>
        <v>3</v>
      </c>
      <c r="K181" s="9">
        <f t="shared" ref="K181:K184" si="150">(10/100)*G181</f>
        <v>2</v>
      </c>
      <c r="L181" s="9">
        <f t="shared" si="112"/>
        <v>20</v>
      </c>
    </row>
    <row r="182" ht="30" spans="1:12">
      <c r="A182" s="7" t="s">
        <v>13</v>
      </c>
      <c r="B182" s="7" t="s">
        <v>14</v>
      </c>
      <c r="C182" s="8">
        <v>2023</v>
      </c>
      <c r="D182" s="9">
        <v>179</v>
      </c>
      <c r="E182" s="10" t="s">
        <v>15</v>
      </c>
      <c r="F182" s="11" t="s">
        <v>194</v>
      </c>
      <c r="G182" s="12">
        <v>104</v>
      </c>
      <c r="H182" s="9">
        <f t="shared" si="146"/>
        <v>52</v>
      </c>
      <c r="I182" s="9">
        <f t="shared" si="147"/>
        <v>20.8</v>
      </c>
      <c r="J182" s="9">
        <f t="shared" si="148"/>
        <v>15.6</v>
      </c>
      <c r="K182" s="9">
        <f t="shared" si="149"/>
        <v>15.6</v>
      </c>
      <c r="L182" s="9">
        <f t="shared" si="112"/>
        <v>104</v>
      </c>
    </row>
    <row r="183" ht="30" spans="1:12">
      <c r="A183" s="7" t="s">
        <v>13</v>
      </c>
      <c r="B183" s="7" t="s">
        <v>14</v>
      </c>
      <c r="C183" s="8">
        <v>2023</v>
      </c>
      <c r="D183" s="9">
        <v>180</v>
      </c>
      <c r="E183" s="10" t="s">
        <v>15</v>
      </c>
      <c r="F183" s="11" t="s">
        <v>195</v>
      </c>
      <c r="G183" s="12">
        <v>135</v>
      </c>
      <c r="H183" s="9">
        <f>(60/100)*G183</f>
        <v>81</v>
      </c>
      <c r="I183" s="9">
        <f t="shared" si="147"/>
        <v>27</v>
      </c>
      <c r="J183" s="9">
        <f t="shared" ref="J183:J188" si="151">(10/100)*G183</f>
        <v>13.5</v>
      </c>
      <c r="K183" s="9">
        <f t="shared" si="150"/>
        <v>13.5</v>
      </c>
      <c r="L183" s="9">
        <f t="shared" si="112"/>
        <v>135</v>
      </c>
    </row>
    <row r="184" ht="30" spans="1:12">
      <c r="A184" s="7" t="s">
        <v>13</v>
      </c>
      <c r="B184" s="7" t="s">
        <v>14</v>
      </c>
      <c r="C184" s="8">
        <v>2023</v>
      </c>
      <c r="D184" s="9">
        <v>181</v>
      </c>
      <c r="E184" s="10" t="s">
        <v>15</v>
      </c>
      <c r="F184" s="11" t="s">
        <v>196</v>
      </c>
      <c r="G184" s="12">
        <v>71</v>
      </c>
      <c r="H184" s="9">
        <f>(65/100)*G184</f>
        <v>46.15</v>
      </c>
      <c r="I184" s="9">
        <f>(10/100)*G184</f>
        <v>7.1</v>
      </c>
      <c r="J184" s="9">
        <f t="shared" ref="J184:J187" si="152">(15/100)*G184</f>
        <v>10.65</v>
      </c>
      <c r="K184" s="9">
        <f t="shared" si="150"/>
        <v>7.1</v>
      </c>
      <c r="L184" s="9">
        <f t="shared" si="112"/>
        <v>71</v>
      </c>
    </row>
    <row r="185" ht="30" spans="1:12">
      <c r="A185" s="7" t="s">
        <v>13</v>
      </c>
      <c r="B185" s="7" t="s">
        <v>14</v>
      </c>
      <c r="C185" s="8">
        <v>2023</v>
      </c>
      <c r="D185" s="9">
        <v>182</v>
      </c>
      <c r="E185" s="10" t="s">
        <v>15</v>
      </c>
      <c r="F185" s="11" t="s">
        <v>197</v>
      </c>
      <c r="G185" s="12">
        <v>46</v>
      </c>
      <c r="H185" s="9">
        <f>(50/100)*G185</f>
        <v>23</v>
      </c>
      <c r="I185" s="9">
        <f t="shared" ref="I185:I190" si="153">(20/100)*G185</f>
        <v>9.2</v>
      </c>
      <c r="J185" s="9">
        <f t="shared" si="152"/>
        <v>6.9</v>
      </c>
      <c r="K185" s="9">
        <f>(15/100)*G185</f>
        <v>6.9</v>
      </c>
      <c r="L185" s="9">
        <f t="shared" si="112"/>
        <v>46</v>
      </c>
    </row>
    <row r="186" ht="30" spans="1:12">
      <c r="A186" s="7" t="s">
        <v>13</v>
      </c>
      <c r="B186" s="7" t="s">
        <v>14</v>
      </c>
      <c r="C186" s="8">
        <v>2023</v>
      </c>
      <c r="D186" s="9">
        <v>183</v>
      </c>
      <c r="E186" s="10" t="s">
        <v>15</v>
      </c>
      <c r="F186" s="11" t="s">
        <v>198</v>
      </c>
      <c r="G186" s="12">
        <v>27</v>
      </c>
      <c r="H186" s="9">
        <f>(80/100)*G186</f>
        <v>21.6</v>
      </c>
      <c r="I186" s="9">
        <f t="shared" ref="I186:I189" si="154">(5/100)*G186</f>
        <v>1.35</v>
      </c>
      <c r="J186" s="9">
        <f t="shared" si="151"/>
        <v>2.7</v>
      </c>
      <c r="K186" s="9">
        <f t="shared" ref="K186:K189" si="155">(5/100)*G186</f>
        <v>1.35</v>
      </c>
      <c r="L186" s="9">
        <f t="shared" si="112"/>
        <v>27</v>
      </c>
    </row>
    <row r="187" ht="30" spans="1:12">
      <c r="A187" s="7" t="s">
        <v>13</v>
      </c>
      <c r="B187" s="7" t="s">
        <v>14</v>
      </c>
      <c r="C187" s="8">
        <v>2023</v>
      </c>
      <c r="D187" s="9">
        <v>184</v>
      </c>
      <c r="E187" s="10" t="s">
        <v>15</v>
      </c>
      <c r="F187" s="11" t="s">
        <v>199</v>
      </c>
      <c r="G187" s="12">
        <v>60</v>
      </c>
      <c r="H187" s="9">
        <f>(50/100)*G187</f>
        <v>30</v>
      </c>
      <c r="I187" s="9">
        <f t="shared" si="153"/>
        <v>12</v>
      </c>
      <c r="J187" s="9">
        <f t="shared" si="152"/>
        <v>9</v>
      </c>
      <c r="K187" s="9">
        <f>(15/100)*G187</f>
        <v>9</v>
      </c>
      <c r="L187" s="9">
        <f t="shared" si="112"/>
        <v>60</v>
      </c>
    </row>
    <row r="188" ht="30" spans="1:12">
      <c r="A188" s="7" t="s">
        <v>13</v>
      </c>
      <c r="B188" s="7" t="s">
        <v>14</v>
      </c>
      <c r="C188" s="8">
        <v>2023</v>
      </c>
      <c r="D188" s="9">
        <v>185</v>
      </c>
      <c r="E188" s="10" t="s">
        <v>15</v>
      </c>
      <c r="F188" s="11" t="s">
        <v>200</v>
      </c>
      <c r="G188" s="12">
        <v>162</v>
      </c>
      <c r="H188" s="9">
        <f>(80/100)*G188</f>
        <v>129.6</v>
      </c>
      <c r="I188" s="9">
        <f t="shared" si="154"/>
        <v>8.1</v>
      </c>
      <c r="J188" s="9">
        <f t="shared" si="151"/>
        <v>16.2</v>
      </c>
      <c r="K188" s="9">
        <f t="shared" si="155"/>
        <v>8.1</v>
      </c>
      <c r="L188" s="9">
        <f t="shared" si="112"/>
        <v>162</v>
      </c>
    </row>
    <row r="189" ht="30" spans="1:12">
      <c r="A189" s="7" t="s">
        <v>13</v>
      </c>
      <c r="B189" s="7" t="s">
        <v>14</v>
      </c>
      <c r="C189" s="8">
        <v>2023</v>
      </c>
      <c r="D189" s="9">
        <v>186</v>
      </c>
      <c r="E189" s="10" t="s">
        <v>15</v>
      </c>
      <c r="F189" s="11" t="s">
        <v>201</v>
      </c>
      <c r="G189" s="12">
        <v>1</v>
      </c>
      <c r="H189" s="9">
        <f t="shared" ref="H189:H192" si="156">(85/100)*G189</f>
        <v>0.85</v>
      </c>
      <c r="I189" s="9">
        <f t="shared" si="154"/>
        <v>0.05</v>
      </c>
      <c r="J189" s="9">
        <f t="shared" ref="J189:J192" si="157">(5/100)*G189</f>
        <v>0.05</v>
      </c>
      <c r="K189" s="9">
        <f t="shared" si="155"/>
        <v>0.05</v>
      </c>
      <c r="L189" s="9">
        <f t="shared" si="112"/>
        <v>1</v>
      </c>
    </row>
    <row r="190" ht="30" spans="1:12">
      <c r="A190" s="7" t="s">
        <v>13</v>
      </c>
      <c r="B190" s="7" t="s">
        <v>14</v>
      </c>
      <c r="C190" s="8">
        <v>2023</v>
      </c>
      <c r="D190" s="9">
        <v>187</v>
      </c>
      <c r="E190" s="10" t="s">
        <v>15</v>
      </c>
      <c r="F190" s="11" t="s">
        <v>202</v>
      </c>
      <c r="G190" s="12">
        <v>13</v>
      </c>
      <c r="H190" s="9">
        <f>(25/100)*G190</f>
        <v>3.25</v>
      </c>
      <c r="I190" s="9">
        <f t="shared" si="153"/>
        <v>2.6</v>
      </c>
      <c r="J190" s="9">
        <f t="shared" si="157"/>
        <v>0.65</v>
      </c>
      <c r="K190" s="9">
        <f>(50/100)*G190</f>
        <v>6.5</v>
      </c>
      <c r="L190" s="9">
        <f t="shared" si="112"/>
        <v>13</v>
      </c>
    </row>
    <row r="191" ht="30" spans="1:12">
      <c r="A191" s="7" t="s">
        <v>13</v>
      </c>
      <c r="B191" s="7" t="s">
        <v>14</v>
      </c>
      <c r="C191" s="8">
        <v>2023</v>
      </c>
      <c r="D191" s="9">
        <v>188</v>
      </c>
      <c r="E191" s="10" t="s">
        <v>15</v>
      </c>
      <c r="F191" s="11" t="s">
        <v>203</v>
      </c>
      <c r="G191" s="12">
        <v>19</v>
      </c>
      <c r="H191" s="9">
        <f t="shared" si="156"/>
        <v>16.15</v>
      </c>
      <c r="I191" s="9">
        <f t="shared" ref="I191:I194" si="158">(5/100)*G191</f>
        <v>0.95</v>
      </c>
      <c r="J191" s="9">
        <f t="shared" si="157"/>
        <v>0.95</v>
      </c>
      <c r="K191" s="9">
        <f t="shared" ref="K191:K194" si="159">(5/100)*G191</f>
        <v>0.95</v>
      </c>
      <c r="L191" s="9">
        <f t="shared" si="112"/>
        <v>19</v>
      </c>
    </row>
    <row r="192" ht="30" spans="1:12">
      <c r="A192" s="7" t="s">
        <v>13</v>
      </c>
      <c r="B192" s="7" t="s">
        <v>14</v>
      </c>
      <c r="C192" s="8">
        <v>2023</v>
      </c>
      <c r="D192" s="9">
        <v>189</v>
      </c>
      <c r="E192" s="10" t="s">
        <v>15</v>
      </c>
      <c r="F192" s="11" t="s">
        <v>204</v>
      </c>
      <c r="G192" s="12">
        <v>19</v>
      </c>
      <c r="H192" s="9">
        <f t="shared" si="156"/>
        <v>16.15</v>
      </c>
      <c r="I192" s="9">
        <f t="shared" si="158"/>
        <v>0.95</v>
      </c>
      <c r="J192" s="9">
        <f t="shared" si="157"/>
        <v>0.95</v>
      </c>
      <c r="K192" s="9">
        <f t="shared" si="159"/>
        <v>0.95</v>
      </c>
      <c r="L192" s="9">
        <f t="shared" si="112"/>
        <v>19</v>
      </c>
    </row>
    <row r="193" ht="30" spans="1:12">
      <c r="A193" s="7" t="s">
        <v>13</v>
      </c>
      <c r="B193" s="7" t="s">
        <v>14</v>
      </c>
      <c r="C193" s="8">
        <v>2023</v>
      </c>
      <c r="D193" s="9">
        <v>190</v>
      </c>
      <c r="E193" s="10" t="s">
        <v>15</v>
      </c>
      <c r="F193" s="11" t="s">
        <v>205</v>
      </c>
      <c r="G193" s="12">
        <v>6</v>
      </c>
      <c r="H193" s="9">
        <f>(75/100)*G193</f>
        <v>4.5</v>
      </c>
      <c r="I193" s="9">
        <f t="shared" si="158"/>
        <v>0.3</v>
      </c>
      <c r="J193" s="9">
        <f>(10/100)*G193</f>
        <v>0.6</v>
      </c>
      <c r="K193" s="9">
        <f>(10/100)*G193</f>
        <v>0.6</v>
      </c>
      <c r="L193" s="9">
        <f t="shared" si="112"/>
        <v>6</v>
      </c>
    </row>
    <row r="194" ht="30" spans="1:12">
      <c r="A194" s="7" t="s">
        <v>13</v>
      </c>
      <c r="B194" s="7" t="s">
        <v>14</v>
      </c>
      <c r="C194" s="8">
        <v>2023</v>
      </c>
      <c r="D194" s="9">
        <v>191</v>
      </c>
      <c r="E194" s="10" t="s">
        <v>15</v>
      </c>
      <c r="F194" s="11" t="s">
        <v>206</v>
      </c>
      <c r="G194" s="12">
        <v>39</v>
      </c>
      <c r="H194" s="9">
        <f>(85/100)*G194</f>
        <v>33.15</v>
      </c>
      <c r="I194" s="9">
        <f t="shared" si="158"/>
        <v>1.95</v>
      </c>
      <c r="J194" s="9">
        <f>(5/100)*G194</f>
        <v>1.95</v>
      </c>
      <c r="K194" s="9">
        <f t="shared" si="159"/>
        <v>1.95</v>
      </c>
      <c r="L194" s="9">
        <f t="shared" si="112"/>
        <v>39</v>
      </c>
    </row>
    <row r="195" ht="30" spans="1:12">
      <c r="A195" s="7" t="s">
        <v>13</v>
      </c>
      <c r="B195" s="7" t="s">
        <v>14</v>
      </c>
      <c r="C195" s="8">
        <v>2023</v>
      </c>
      <c r="D195" s="9">
        <v>192</v>
      </c>
      <c r="E195" s="10" t="s">
        <v>15</v>
      </c>
      <c r="F195" s="11" t="s">
        <v>207</v>
      </c>
      <c r="G195" s="12">
        <v>1</v>
      </c>
      <c r="H195" s="9">
        <f>(50/100)*G195</f>
        <v>0.5</v>
      </c>
      <c r="I195" s="9">
        <f>(20/100)*G195</f>
        <v>0.2</v>
      </c>
      <c r="J195" s="9">
        <f t="shared" ref="J195:J203" si="160">(15/100)*G195</f>
        <v>0.15</v>
      </c>
      <c r="K195" s="9">
        <f>(15/100)*G195</f>
        <v>0.15</v>
      </c>
      <c r="L195" s="9">
        <f t="shared" si="112"/>
        <v>1</v>
      </c>
    </row>
    <row r="196" ht="30" spans="1:12">
      <c r="A196" s="7" t="s">
        <v>13</v>
      </c>
      <c r="B196" s="7" t="s">
        <v>14</v>
      </c>
      <c r="C196" s="8">
        <v>2023</v>
      </c>
      <c r="D196" s="9">
        <v>193</v>
      </c>
      <c r="E196" s="10" t="s">
        <v>15</v>
      </c>
      <c r="F196" s="11" t="s">
        <v>208</v>
      </c>
      <c r="G196" s="12">
        <v>31</v>
      </c>
      <c r="H196" s="9">
        <f>(85/100)*G196</f>
        <v>26.35</v>
      </c>
      <c r="I196" s="9">
        <f>(5/100)*G196</f>
        <v>1.55</v>
      </c>
      <c r="J196" s="9">
        <f>(5/100)*G196</f>
        <v>1.55</v>
      </c>
      <c r="K196" s="9">
        <f>(5/100)*G196</f>
        <v>1.55</v>
      </c>
      <c r="L196" s="9">
        <f t="shared" ref="L196:L214" si="161">SUM(H196:K196)</f>
        <v>31</v>
      </c>
    </row>
    <row r="197" ht="30" spans="1:12">
      <c r="A197" s="7" t="s">
        <v>13</v>
      </c>
      <c r="B197" s="7" t="s">
        <v>14</v>
      </c>
      <c r="C197" s="8">
        <v>2023</v>
      </c>
      <c r="D197" s="9">
        <v>194</v>
      </c>
      <c r="E197" s="10" t="s">
        <v>15</v>
      </c>
      <c r="F197" s="11" t="s">
        <v>209</v>
      </c>
      <c r="G197" s="12">
        <v>114</v>
      </c>
      <c r="H197" s="9">
        <f>(80/100)*G197</f>
        <v>91.2</v>
      </c>
      <c r="I197" s="9">
        <f>(5/100)*G197</f>
        <v>5.7</v>
      </c>
      <c r="J197" s="9">
        <f>(10/100)*G197</f>
        <v>11.4</v>
      </c>
      <c r="K197" s="9">
        <f>(5/100)*G197</f>
        <v>5.7</v>
      </c>
      <c r="L197" s="9">
        <f t="shared" si="161"/>
        <v>114</v>
      </c>
    </row>
    <row r="198" ht="30" spans="1:12">
      <c r="A198" s="7" t="s">
        <v>13</v>
      </c>
      <c r="B198" s="7" t="s">
        <v>14</v>
      </c>
      <c r="C198" s="8">
        <v>2023</v>
      </c>
      <c r="D198" s="9">
        <v>195</v>
      </c>
      <c r="E198" s="10" t="s">
        <v>15</v>
      </c>
      <c r="F198" s="11" t="s">
        <v>210</v>
      </c>
      <c r="G198" s="12">
        <v>363</v>
      </c>
      <c r="H198" s="9">
        <f t="shared" ref="H198:H201" si="162">(65/100)*G198</f>
        <v>235.95</v>
      </c>
      <c r="I198" s="9">
        <f t="shared" ref="I198:I201" si="163">(10/100)*G198</f>
        <v>36.3</v>
      </c>
      <c r="J198" s="9">
        <f t="shared" si="160"/>
        <v>54.45</v>
      </c>
      <c r="K198" s="9">
        <f t="shared" ref="K198:K201" si="164">(10/100)*G198</f>
        <v>36.3</v>
      </c>
      <c r="L198" s="9">
        <f t="shared" si="161"/>
        <v>363</v>
      </c>
    </row>
    <row r="199" ht="30" spans="1:12">
      <c r="A199" s="7" t="s">
        <v>13</v>
      </c>
      <c r="B199" s="7" t="s">
        <v>14</v>
      </c>
      <c r="C199" s="8">
        <v>2023</v>
      </c>
      <c r="D199" s="9">
        <v>196</v>
      </c>
      <c r="E199" s="10" t="s">
        <v>15</v>
      </c>
      <c r="F199" s="11" t="s">
        <v>211</v>
      </c>
      <c r="G199" s="12">
        <v>599</v>
      </c>
      <c r="H199" s="9">
        <f t="shared" si="162"/>
        <v>389.35</v>
      </c>
      <c r="I199" s="9">
        <f t="shared" si="163"/>
        <v>59.9</v>
      </c>
      <c r="J199" s="9">
        <f t="shared" si="160"/>
        <v>89.85</v>
      </c>
      <c r="K199" s="9">
        <f t="shared" si="164"/>
        <v>59.9</v>
      </c>
      <c r="L199" s="9">
        <f t="shared" si="161"/>
        <v>599</v>
      </c>
    </row>
    <row r="200" ht="30" spans="1:12">
      <c r="A200" s="7" t="s">
        <v>13</v>
      </c>
      <c r="B200" s="7" t="s">
        <v>14</v>
      </c>
      <c r="C200" s="8">
        <v>2023</v>
      </c>
      <c r="D200" s="9">
        <v>197</v>
      </c>
      <c r="E200" s="10" t="s">
        <v>15</v>
      </c>
      <c r="F200" s="11" t="s">
        <v>212</v>
      </c>
      <c r="G200" s="12">
        <v>16</v>
      </c>
      <c r="H200" s="9">
        <f t="shared" si="162"/>
        <v>10.4</v>
      </c>
      <c r="I200" s="9">
        <f t="shared" si="163"/>
        <v>1.6</v>
      </c>
      <c r="J200" s="9">
        <f t="shared" si="160"/>
        <v>2.4</v>
      </c>
      <c r="K200" s="9">
        <f t="shared" si="164"/>
        <v>1.6</v>
      </c>
      <c r="L200" s="9">
        <f t="shared" si="161"/>
        <v>16</v>
      </c>
    </row>
    <row r="201" ht="30" spans="1:12">
      <c r="A201" s="7" t="s">
        <v>13</v>
      </c>
      <c r="B201" s="7" t="s">
        <v>14</v>
      </c>
      <c r="C201" s="8">
        <v>2023</v>
      </c>
      <c r="D201" s="9">
        <v>198</v>
      </c>
      <c r="E201" s="10" t="s">
        <v>15</v>
      </c>
      <c r="F201" s="11" t="s">
        <v>213</v>
      </c>
      <c r="G201" s="12">
        <v>10</v>
      </c>
      <c r="H201" s="9">
        <f t="shared" si="162"/>
        <v>6.5</v>
      </c>
      <c r="I201" s="9">
        <f t="shared" si="163"/>
        <v>1</v>
      </c>
      <c r="J201" s="9">
        <f t="shared" si="160"/>
        <v>1.5</v>
      </c>
      <c r="K201" s="9">
        <f t="shared" si="164"/>
        <v>1</v>
      </c>
      <c r="L201" s="9">
        <f t="shared" si="161"/>
        <v>10</v>
      </c>
    </row>
    <row r="202" ht="30" spans="1:12">
      <c r="A202" s="7" t="s">
        <v>13</v>
      </c>
      <c r="B202" s="7" t="s">
        <v>14</v>
      </c>
      <c r="C202" s="8">
        <v>2023</v>
      </c>
      <c r="D202" s="9">
        <v>199</v>
      </c>
      <c r="E202" s="10" t="s">
        <v>15</v>
      </c>
      <c r="F202" s="11" t="s">
        <v>214</v>
      </c>
      <c r="G202" s="12">
        <v>42</v>
      </c>
      <c r="H202" s="9">
        <f t="shared" ref="H202:H205" si="165">(50/100)*G202</f>
        <v>21</v>
      </c>
      <c r="I202" s="9">
        <f t="shared" ref="I202:I205" si="166">(20/100)*G202</f>
        <v>8.4</v>
      </c>
      <c r="J202" s="9">
        <f t="shared" si="160"/>
        <v>6.3</v>
      </c>
      <c r="K202" s="9">
        <f t="shared" ref="K202:K205" si="167">(15/100)*G202</f>
        <v>6.3</v>
      </c>
      <c r="L202" s="9">
        <f t="shared" si="161"/>
        <v>42</v>
      </c>
    </row>
    <row r="203" ht="30" spans="1:12">
      <c r="A203" s="7" t="s">
        <v>13</v>
      </c>
      <c r="B203" s="7" t="s">
        <v>14</v>
      </c>
      <c r="C203" s="8">
        <v>2023</v>
      </c>
      <c r="D203" s="9">
        <v>200</v>
      </c>
      <c r="E203" s="10" t="s">
        <v>15</v>
      </c>
      <c r="F203" s="11" t="s">
        <v>215</v>
      </c>
      <c r="G203" s="12">
        <v>266</v>
      </c>
      <c r="H203" s="9">
        <f t="shared" si="165"/>
        <v>133</v>
      </c>
      <c r="I203" s="9">
        <f t="shared" si="166"/>
        <v>53.2</v>
      </c>
      <c r="J203" s="9">
        <f t="shared" si="160"/>
        <v>39.9</v>
      </c>
      <c r="K203" s="9">
        <f t="shared" si="167"/>
        <v>39.9</v>
      </c>
      <c r="L203" s="9">
        <f t="shared" si="161"/>
        <v>266</v>
      </c>
    </row>
    <row r="204" ht="30" spans="1:12">
      <c r="A204" s="7" t="s">
        <v>13</v>
      </c>
      <c r="B204" s="7" t="s">
        <v>14</v>
      </c>
      <c r="C204" s="8">
        <v>2023</v>
      </c>
      <c r="D204" s="9">
        <v>201</v>
      </c>
      <c r="E204" s="10" t="s">
        <v>15</v>
      </c>
      <c r="F204" s="11" t="s">
        <v>216</v>
      </c>
      <c r="G204" s="12">
        <v>18</v>
      </c>
      <c r="H204" s="9">
        <f>(85/100)*G204</f>
        <v>15.3</v>
      </c>
      <c r="I204" s="9">
        <f>(5/100)*G204</f>
        <v>0.9</v>
      </c>
      <c r="J204" s="9">
        <f>(5/100)*G204</f>
        <v>0.9</v>
      </c>
      <c r="K204" s="9">
        <f>(5/100)*G204</f>
        <v>0.9</v>
      </c>
      <c r="L204" s="9">
        <f t="shared" si="161"/>
        <v>18</v>
      </c>
    </row>
    <row r="205" ht="30" spans="1:12">
      <c r="A205" s="7" t="s">
        <v>13</v>
      </c>
      <c r="B205" s="7" t="s">
        <v>14</v>
      </c>
      <c r="C205" s="8">
        <v>2023</v>
      </c>
      <c r="D205" s="9">
        <v>202</v>
      </c>
      <c r="E205" s="10" t="s">
        <v>15</v>
      </c>
      <c r="F205" s="11" t="s">
        <v>217</v>
      </c>
      <c r="G205" s="12">
        <v>20</v>
      </c>
      <c r="H205" s="9">
        <f t="shared" si="165"/>
        <v>10</v>
      </c>
      <c r="I205" s="9">
        <f t="shared" si="166"/>
        <v>4</v>
      </c>
      <c r="J205" s="9">
        <f t="shared" ref="J205:J209" si="168">(15/100)*G205</f>
        <v>3</v>
      </c>
      <c r="K205" s="9">
        <f t="shared" si="167"/>
        <v>3</v>
      </c>
      <c r="L205" s="9">
        <f t="shared" si="161"/>
        <v>20</v>
      </c>
    </row>
    <row r="206" ht="30" spans="1:12">
      <c r="A206" s="7" t="s">
        <v>13</v>
      </c>
      <c r="B206" s="7" t="s">
        <v>14</v>
      </c>
      <c r="C206" s="8">
        <v>2023</v>
      </c>
      <c r="D206" s="9">
        <v>203</v>
      </c>
      <c r="E206" s="10" t="s">
        <v>15</v>
      </c>
      <c r="F206" s="11" t="s">
        <v>218</v>
      </c>
      <c r="G206" s="12">
        <v>3</v>
      </c>
      <c r="H206" s="9">
        <f t="shared" ref="H206:H209" si="169">(65/100)*G206</f>
        <v>1.95</v>
      </c>
      <c r="I206" s="9">
        <f t="shared" ref="I206:I209" si="170">(10/100)*G206</f>
        <v>0.3</v>
      </c>
      <c r="J206" s="9">
        <f t="shared" si="168"/>
        <v>0.45</v>
      </c>
      <c r="K206" s="9">
        <f t="shared" ref="K206:K209" si="171">(10/100)*G206</f>
        <v>0.3</v>
      </c>
      <c r="L206" s="9">
        <f t="shared" si="161"/>
        <v>3</v>
      </c>
    </row>
    <row r="207" ht="30" spans="1:12">
      <c r="A207" s="7" t="s">
        <v>13</v>
      </c>
      <c r="B207" s="7" t="s">
        <v>14</v>
      </c>
      <c r="C207" s="8">
        <v>2023</v>
      </c>
      <c r="D207" s="9">
        <v>204</v>
      </c>
      <c r="E207" s="10" t="s">
        <v>15</v>
      </c>
      <c r="F207" s="11" t="s">
        <v>219</v>
      </c>
      <c r="G207" s="12">
        <v>3</v>
      </c>
      <c r="H207" s="9">
        <f t="shared" si="169"/>
        <v>1.95</v>
      </c>
      <c r="I207" s="9">
        <f t="shared" si="170"/>
        <v>0.3</v>
      </c>
      <c r="J207" s="9">
        <f t="shared" si="168"/>
        <v>0.45</v>
      </c>
      <c r="K207" s="9">
        <f t="shared" si="171"/>
        <v>0.3</v>
      </c>
      <c r="L207" s="9">
        <f t="shared" si="161"/>
        <v>3</v>
      </c>
    </row>
    <row r="208" ht="30" spans="1:12">
      <c r="A208" s="7" t="s">
        <v>13</v>
      </c>
      <c r="B208" s="7" t="s">
        <v>14</v>
      </c>
      <c r="C208" s="8">
        <v>2023</v>
      </c>
      <c r="D208" s="9">
        <v>205</v>
      </c>
      <c r="E208" s="10" t="s">
        <v>15</v>
      </c>
      <c r="F208" s="11" t="s">
        <v>220</v>
      </c>
      <c r="G208" s="12">
        <v>2</v>
      </c>
      <c r="H208" s="9">
        <f t="shared" si="169"/>
        <v>1.3</v>
      </c>
      <c r="I208" s="9">
        <f t="shared" si="170"/>
        <v>0.2</v>
      </c>
      <c r="J208" s="9">
        <f t="shared" si="168"/>
        <v>0.3</v>
      </c>
      <c r="K208" s="9">
        <f t="shared" si="171"/>
        <v>0.2</v>
      </c>
      <c r="L208" s="9">
        <f t="shared" si="161"/>
        <v>2</v>
      </c>
    </row>
    <row r="209" ht="30" spans="1:12">
      <c r="A209" s="7" t="s">
        <v>13</v>
      </c>
      <c r="B209" s="7" t="s">
        <v>14</v>
      </c>
      <c r="C209" s="8">
        <v>2023</v>
      </c>
      <c r="D209" s="9">
        <v>206</v>
      </c>
      <c r="E209" s="10" t="s">
        <v>15</v>
      </c>
      <c r="F209" s="11" t="s">
        <v>221</v>
      </c>
      <c r="G209" s="12">
        <v>24</v>
      </c>
      <c r="H209" s="9">
        <f t="shared" si="169"/>
        <v>15.6</v>
      </c>
      <c r="I209" s="9">
        <f t="shared" si="170"/>
        <v>2.4</v>
      </c>
      <c r="J209" s="9">
        <f t="shared" si="168"/>
        <v>3.6</v>
      </c>
      <c r="K209" s="9">
        <f t="shared" si="171"/>
        <v>2.4</v>
      </c>
      <c r="L209" s="9">
        <f t="shared" si="161"/>
        <v>24</v>
      </c>
    </row>
    <row r="210" ht="30" spans="1:12">
      <c r="A210" s="7" t="s">
        <v>13</v>
      </c>
      <c r="B210" s="7" t="s">
        <v>14</v>
      </c>
      <c r="C210" s="8">
        <v>2023</v>
      </c>
      <c r="D210" s="9">
        <v>207</v>
      </c>
      <c r="E210" s="10" t="s">
        <v>15</v>
      </c>
      <c r="F210" s="11" t="s">
        <v>222</v>
      </c>
      <c r="G210" s="12">
        <v>38</v>
      </c>
      <c r="H210" s="9">
        <f>(80/100)*G210</f>
        <v>30.4</v>
      </c>
      <c r="I210" s="9">
        <f>(5/100)*G210</f>
        <v>1.9</v>
      </c>
      <c r="J210" s="9">
        <f>(10/100)*G210</f>
        <v>3.8</v>
      </c>
      <c r="K210" s="9">
        <f>(5/100)*G210</f>
        <v>1.9</v>
      </c>
      <c r="L210" s="9">
        <f t="shared" si="161"/>
        <v>38</v>
      </c>
    </row>
    <row r="211" ht="30" spans="1:12">
      <c r="A211" s="7" t="s">
        <v>13</v>
      </c>
      <c r="B211" s="7" t="s">
        <v>14</v>
      </c>
      <c r="C211" s="8">
        <v>2023</v>
      </c>
      <c r="D211" s="9">
        <v>208</v>
      </c>
      <c r="E211" s="10" t="s">
        <v>15</v>
      </c>
      <c r="F211" s="11" t="s">
        <v>223</v>
      </c>
      <c r="G211" s="12">
        <v>122</v>
      </c>
      <c r="H211" s="9">
        <f>(50/100)*G211</f>
        <v>61</v>
      </c>
      <c r="I211" s="9">
        <f>(20/100)*G211</f>
        <v>24.4</v>
      </c>
      <c r="J211" s="9">
        <f>(15/100)*G211</f>
        <v>18.3</v>
      </c>
      <c r="K211" s="9">
        <f>(15/100)*G211</f>
        <v>18.3</v>
      </c>
      <c r="L211" s="9">
        <f t="shared" si="161"/>
        <v>122</v>
      </c>
    </row>
    <row r="212" ht="30" spans="1:12">
      <c r="A212" s="7" t="s">
        <v>13</v>
      </c>
      <c r="B212" s="7" t="s">
        <v>14</v>
      </c>
      <c r="C212" s="8">
        <v>2023</v>
      </c>
      <c r="D212" s="9">
        <v>209</v>
      </c>
      <c r="E212" s="10" t="s">
        <v>15</v>
      </c>
      <c r="F212" s="11" t="s">
        <v>224</v>
      </c>
      <c r="G212" s="12">
        <v>7</v>
      </c>
      <c r="H212" s="9">
        <f>(65/100)*G212</f>
        <v>4.55</v>
      </c>
      <c r="I212" s="9">
        <f>(10/100)*G212</f>
        <v>0.7</v>
      </c>
      <c r="J212" s="9">
        <f>(15/100)*G212</f>
        <v>1.05</v>
      </c>
      <c r="K212" s="9">
        <f>(10/100)*G212</f>
        <v>0.7</v>
      </c>
      <c r="L212" s="9">
        <f t="shared" si="161"/>
        <v>7</v>
      </c>
    </row>
    <row r="213" ht="30" spans="1:12">
      <c r="A213" s="7" t="s">
        <v>13</v>
      </c>
      <c r="B213" s="7" t="s">
        <v>14</v>
      </c>
      <c r="C213" s="8">
        <v>2023</v>
      </c>
      <c r="D213" s="9">
        <v>210</v>
      </c>
      <c r="E213" s="10" t="s">
        <v>15</v>
      </c>
      <c r="F213" s="11" t="s">
        <v>225</v>
      </c>
      <c r="G213" s="12">
        <v>16</v>
      </c>
      <c r="H213" s="9">
        <f>(85/100)*G213</f>
        <v>13.6</v>
      </c>
      <c r="I213" s="9">
        <f>(5/100)*G213</f>
        <v>0.8</v>
      </c>
      <c r="J213" s="9">
        <f>(5/100)*G213</f>
        <v>0.8</v>
      </c>
      <c r="K213" s="9">
        <f>(5/100)*G213</f>
        <v>0.8</v>
      </c>
      <c r="L213" s="9">
        <f t="shared" si="161"/>
        <v>16</v>
      </c>
    </row>
    <row r="214" spans="1:12">
      <c r="A214" s="14"/>
      <c r="B214" s="14"/>
      <c r="C214" s="14"/>
      <c r="D214" s="15" t="s">
        <v>226</v>
      </c>
      <c r="E214" s="16"/>
      <c r="F214" s="15"/>
      <c r="G214" s="17">
        <f t="shared" ref="G214:K214" si="172">SUM(G4:G213)</f>
        <v>14951</v>
      </c>
      <c r="H214" s="18">
        <f t="shared" si="172"/>
        <v>9447.85</v>
      </c>
      <c r="I214" s="18">
        <f t="shared" si="172"/>
        <v>1812.7</v>
      </c>
      <c r="J214" s="17">
        <f t="shared" si="172"/>
        <v>1546.15</v>
      </c>
      <c r="K214" s="17">
        <f t="shared" si="172"/>
        <v>2144.3</v>
      </c>
      <c r="L214" s="17">
        <f t="shared" si="161"/>
        <v>14951</v>
      </c>
    </row>
  </sheetData>
  <mergeCells count="8">
    <mergeCell ref="H2:L2"/>
    <mergeCell ref="D214:F214"/>
    <mergeCell ref="A2:A3"/>
    <mergeCell ref="B2:B3"/>
    <mergeCell ref="C2:C3"/>
    <mergeCell ref="D2:D3"/>
    <mergeCell ref="G2:G3"/>
    <mergeCell ref="E2:F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Nindy Funny Happy</cp:lastModifiedBy>
  <dcterms:created xsi:type="dcterms:W3CDTF">2024-02-15T08:18:20Z</dcterms:created>
  <dcterms:modified xsi:type="dcterms:W3CDTF">2024-02-15T08:19:24Z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50C3BD1539ED443CAC1A45002ACE8009_11</vt:lpwstr>
  </property>
  <property fmtid="{D5CDD505-2E9C-101B-9397-08002B2CF9AE}" pid="3" name="KSOProductBuildVer">
    <vt:lpwstr>1033-12.2.0.13416</vt:lpwstr>
  </property>
</Properties>
</file>