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DINSOS PPPA\"/>
    </mc:Choice>
  </mc:AlternateContent>
  <xr:revisionPtr revIDLastSave="0" documentId="8_{78D79732-4360-480B-8276-28FB7465EA85}" xr6:coauthVersionLast="47" xr6:coauthVersionMax="47" xr10:uidLastSave="{00000000-0000-0000-0000-000000000000}"/>
  <bookViews>
    <workbookView xWindow="-110" yWindow="-110" windowWidth="19420" windowHeight="10300" xr2:uid="{64FA6E06-2858-4208-A685-2E9619B641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1" l="1"/>
  <c r="F38" i="1"/>
  <c r="G33" i="1"/>
  <c r="F33" i="1"/>
  <c r="G28" i="1"/>
  <c r="F28" i="1"/>
  <c r="G24" i="1"/>
  <c r="G20" i="1" s="1"/>
  <c r="F24" i="1"/>
  <c r="F20" i="1" s="1"/>
  <c r="G19" i="1"/>
  <c r="F19" i="1"/>
  <c r="G12" i="1"/>
  <c r="G11" i="1" s="1"/>
  <c r="F12" i="1"/>
  <c r="F11" i="1" s="1"/>
  <c r="G10" i="1"/>
  <c r="F10" i="1"/>
  <c r="G9" i="1"/>
  <c r="F9" i="1"/>
  <c r="G7" i="1"/>
  <c r="F7" i="1"/>
  <c r="G5" i="1"/>
  <c r="F5" i="1"/>
  <c r="G4" i="1"/>
  <c r="F4" i="1"/>
  <c r="F43" i="1" l="1"/>
  <c r="G43" i="1"/>
  <c r="F44" i="1" l="1"/>
</calcChain>
</file>

<file path=xl/sharedStrings.xml><?xml version="1.0" encoding="utf-8"?>
<sst xmlns="http://schemas.openxmlformats.org/spreadsheetml/2006/main" count="173" uniqueCount="50">
  <si>
    <t>Provinsi</t>
  </si>
  <si>
    <t>Kabupaten</t>
  </si>
  <si>
    <t>Tahun</t>
  </si>
  <si>
    <t>Jenis_PMKS</t>
  </si>
  <si>
    <t>Jumlah_PMKS_Keseluruhan</t>
  </si>
  <si>
    <t>Jumlah_PMKS_yang_Tertangani</t>
  </si>
  <si>
    <t>Satuan</t>
  </si>
  <si>
    <t>Jawa Timur</t>
  </si>
  <si>
    <t>Nganjuk</t>
  </si>
  <si>
    <t>Keluarga Fakir Miskin</t>
  </si>
  <si>
    <t>Orang</t>
  </si>
  <si>
    <t>Anak Jalanan</t>
  </si>
  <si>
    <t>Tuna Susila</t>
  </si>
  <si>
    <t>Pengemis</t>
  </si>
  <si>
    <t>Gelandangan dan Gelandangan Psikotik</t>
  </si>
  <si>
    <t>Anak Balita Terlantar</t>
  </si>
  <si>
    <t>Anak Terlantar</t>
  </si>
  <si>
    <t>Anak Berhadapan dengan Hukum</t>
  </si>
  <si>
    <t>Anak dengan Kedisabilitasan   :</t>
  </si>
  <si>
    <t>a. Tubuh</t>
  </si>
  <si>
    <t>b. Netra</t>
  </si>
  <si>
    <t>c. Cacat Wicara</t>
  </si>
  <si>
    <t>d. Mental</t>
  </si>
  <si>
    <t>e. Cacat Ganda</t>
  </si>
  <si>
    <t>Anak yang menjadi Korban Tindak Kekerasan Diperlakukan Salah</t>
  </si>
  <si>
    <t>Anak yang Memerlukan Perlindungan Khusus</t>
  </si>
  <si>
    <t>Lanjut Usia Terlantar</t>
  </si>
  <si>
    <t>Penyandang Disabilitas &amp; Penyandang Penyakit Kronis</t>
  </si>
  <si>
    <t>f. Penderita Penyakit Kronis</t>
  </si>
  <si>
    <t>Pemulung</t>
  </si>
  <si>
    <t>Kelompok Minoritas (Waria 108 dan Gay 980)</t>
  </si>
  <si>
    <t>Bekas Warga Binaan Lembaga Pemasyarakatan ( BWBLP )</t>
  </si>
  <si>
    <t>Orang dengan HIV / AIDS ( ODHA )</t>
  </si>
  <si>
    <t>Korban Penyalah Gunaan Napsa</t>
  </si>
  <si>
    <t>Korban Trafficking</t>
  </si>
  <si>
    <t>Korban Tindakan Kekerasan atau yg Diperlakukan Salah</t>
  </si>
  <si>
    <t>a. Wanita</t>
  </si>
  <si>
    <t>b. Laki - laki</t>
  </si>
  <si>
    <t>c. Lanjut Usia</t>
  </si>
  <si>
    <t>Pekerja Migran Bermasalah Sosial ( PMBS )</t>
  </si>
  <si>
    <t>Korban Bencana Alam</t>
  </si>
  <si>
    <t>Korban Bencana Sosial</t>
  </si>
  <si>
    <t>Perempuan Rawan Sosial Ekonomi</t>
  </si>
  <si>
    <t>Keluarga Bermasalah Sosial Psikologis</t>
  </si>
  <si>
    <t>Masyarakat Daerah Tertinggal dan Terpencil</t>
  </si>
  <si>
    <t>Jumlah</t>
  </si>
  <si>
    <t>Rata rata</t>
  </si>
  <si>
    <t>%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</si>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</sst>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_-;_-@"/>
  </numFmts>
  <fonts count="7">
    <font>
      <sz val="11"/>
      <color theme="1"/>
      <name val="Calibri"/>
      <family val="2"/>
      <scheme val="minor"/>
    </font>
    <font>
      <sz val="12"/>
      <color theme="1"/>
      <name val="Calibri"/>
    </font>
    <font>
      <sz val="11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1" fillId="3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3" borderId="0" xfId="0" applyFont="1" applyFill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left" vertical="center" wrapText="1"/>
    </xf>
    <xf numFmtId="0" fontId="1" fillId="3" borderId="4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3" xfId="0" applyFont="1" applyBorder="1"/>
    <xf numFmtId="1" fontId="3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341FB-C37A-4495-8653-DCF09BEA806A}">
  <dimension ref="A1:AA927"/>
  <sheetViews>
    <sheetView tabSelected="1" workbookViewId="0"/>
  </sheetViews>
  <sheetFormatPr defaultColWidth="14.453125" defaultRowHeight="15" customHeight="1"/>
  <cols>
    <col min="1" max="1" width="11.26953125" customWidth="1"/>
    <col min="2" max="2" width="14.7265625" bestFit="1" customWidth="1"/>
    <col min="3" max="3" width="11.08984375" customWidth="1"/>
    <col min="4" max="4" width="7.08984375" customWidth="1"/>
    <col min="5" max="5" width="49.26953125" customWidth="1"/>
    <col min="6" max="6" width="14.54296875" customWidth="1"/>
    <col min="7" max="7" width="20.54296875" customWidth="1"/>
    <col min="8" max="8" width="11.08984375" customWidth="1"/>
    <col min="9" max="27" width="9.08984375" customWidth="1"/>
  </cols>
  <sheetData>
    <row r="1" spans="1:27" ht="15.5">
      <c r="A1" s="2"/>
      <c r="B1" s="2"/>
      <c r="C1" s="1"/>
      <c r="D1" s="1"/>
      <c r="E1" s="1"/>
      <c r="F1" s="1"/>
      <c r="G1" s="1"/>
      <c r="H1" s="1"/>
    </row>
    <row r="2" spans="1:27" ht="39" customHeight="1">
      <c r="A2" s="3" t="s">
        <v>0</v>
      </c>
      <c r="B2" s="3" t="s">
        <v>48</v>
      </c>
      <c r="C2" s="3" t="s">
        <v>1</v>
      </c>
      <c r="D2" s="3" t="s">
        <v>2</v>
      </c>
      <c r="E2" s="3" t="s">
        <v>3</v>
      </c>
      <c r="F2" s="4" t="s">
        <v>4</v>
      </c>
      <c r="G2" s="4" t="s">
        <v>5</v>
      </c>
      <c r="H2" s="3" t="s">
        <v>6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5">
      <c r="A3" s="6" t="s">
        <v>7</v>
      </c>
      <c r="B3" s="6" t="s">
        <v>49</v>
      </c>
      <c r="C3" s="6" t="s">
        <v>8</v>
      </c>
      <c r="D3" s="6">
        <v>2024</v>
      </c>
      <c r="E3" s="7" t="s">
        <v>9</v>
      </c>
      <c r="F3" s="8">
        <v>53655</v>
      </c>
      <c r="G3" s="8">
        <v>53655</v>
      </c>
      <c r="H3" s="9" t="s">
        <v>10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15.5">
      <c r="A4" s="6" t="s">
        <v>7</v>
      </c>
      <c r="B4" s="6"/>
      <c r="C4" s="6" t="s">
        <v>8</v>
      </c>
      <c r="D4" s="6">
        <v>2024</v>
      </c>
      <c r="E4" s="7" t="s">
        <v>11</v>
      </c>
      <c r="F4" s="8">
        <f t="shared" ref="F4:G4" si="0">3+11</f>
        <v>14</v>
      </c>
      <c r="G4" s="8">
        <f t="shared" si="0"/>
        <v>14</v>
      </c>
      <c r="H4" s="9" t="s">
        <v>10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ht="15.5">
      <c r="A5" s="6" t="s">
        <v>7</v>
      </c>
      <c r="B5" s="6"/>
      <c r="C5" s="6" t="s">
        <v>8</v>
      </c>
      <c r="D5" s="6">
        <v>2024</v>
      </c>
      <c r="E5" s="7" t="s">
        <v>12</v>
      </c>
      <c r="F5" s="8">
        <f t="shared" ref="F5:G5" si="1">6+8</f>
        <v>14</v>
      </c>
      <c r="G5" s="8">
        <f t="shared" si="1"/>
        <v>14</v>
      </c>
      <c r="H5" s="9" t="s">
        <v>10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 ht="15.5">
      <c r="A6" s="6" t="s">
        <v>7</v>
      </c>
      <c r="B6" s="6"/>
      <c r="C6" s="6" t="s">
        <v>8</v>
      </c>
      <c r="D6" s="6">
        <v>2024</v>
      </c>
      <c r="E6" s="7" t="s">
        <v>13</v>
      </c>
      <c r="F6" s="8">
        <v>1</v>
      </c>
      <c r="G6" s="8">
        <v>1</v>
      </c>
      <c r="H6" s="9" t="s">
        <v>10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ht="15.5">
      <c r="A7" s="6" t="s">
        <v>7</v>
      </c>
      <c r="B7" s="6"/>
      <c r="C7" s="6" t="s">
        <v>8</v>
      </c>
      <c r="D7" s="6">
        <v>2024</v>
      </c>
      <c r="E7" s="7" t="s">
        <v>14</v>
      </c>
      <c r="F7" s="11">
        <f t="shared" ref="F7:G7" si="2">13+10+8+9</f>
        <v>40</v>
      </c>
      <c r="G7" s="11">
        <f t="shared" si="2"/>
        <v>40</v>
      </c>
      <c r="H7" s="9" t="s">
        <v>10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ht="15.5">
      <c r="A8" s="6" t="s">
        <v>7</v>
      </c>
      <c r="B8" s="6"/>
      <c r="C8" s="6" t="s">
        <v>8</v>
      </c>
      <c r="D8" s="6">
        <v>2024</v>
      </c>
      <c r="E8" s="7" t="s">
        <v>15</v>
      </c>
      <c r="F8" s="8">
        <v>0</v>
      </c>
      <c r="G8" s="8">
        <v>0</v>
      </c>
      <c r="H8" s="9" t="s">
        <v>10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 ht="15.5">
      <c r="A9" s="6" t="s">
        <v>7</v>
      </c>
      <c r="B9" s="6"/>
      <c r="C9" s="6" t="s">
        <v>8</v>
      </c>
      <c r="D9" s="6">
        <v>2024</v>
      </c>
      <c r="E9" s="7" t="s">
        <v>16</v>
      </c>
      <c r="F9" s="12">
        <f t="shared" ref="F9:G9" si="3">1+1+2+3</f>
        <v>7</v>
      </c>
      <c r="G9" s="12">
        <f t="shared" si="3"/>
        <v>7</v>
      </c>
      <c r="H9" s="9" t="s">
        <v>10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15.5">
      <c r="A10" s="6" t="s">
        <v>7</v>
      </c>
      <c r="B10" s="6"/>
      <c r="C10" s="6" t="s">
        <v>8</v>
      </c>
      <c r="D10" s="6">
        <v>2024</v>
      </c>
      <c r="E10" s="7" t="s">
        <v>17</v>
      </c>
      <c r="F10" s="12">
        <f t="shared" ref="F10:G10" si="4">8+8+18+10</f>
        <v>44</v>
      </c>
      <c r="G10" s="12">
        <f t="shared" si="4"/>
        <v>44</v>
      </c>
      <c r="H10" s="9" t="s">
        <v>10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15.75" customHeight="1">
      <c r="A11" s="6" t="s">
        <v>7</v>
      </c>
      <c r="B11" s="6"/>
      <c r="C11" s="6" t="s">
        <v>8</v>
      </c>
      <c r="D11" s="6">
        <v>2024</v>
      </c>
      <c r="E11" s="13" t="s">
        <v>18</v>
      </c>
      <c r="F11" s="14">
        <f t="shared" ref="F11:G11" si="5">SUM(F12:F16)</f>
        <v>63</v>
      </c>
      <c r="G11" s="14">
        <f t="shared" si="5"/>
        <v>63</v>
      </c>
      <c r="H11" s="9" t="s">
        <v>10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 ht="15.75" customHeight="1">
      <c r="A12" s="6" t="s">
        <v>7</v>
      </c>
      <c r="B12" s="6"/>
      <c r="C12" s="6" t="s">
        <v>8</v>
      </c>
      <c r="D12" s="6">
        <v>2024</v>
      </c>
      <c r="E12" s="7" t="s">
        <v>19</v>
      </c>
      <c r="F12" s="11">
        <f t="shared" ref="F12:G12" si="6">39+21</f>
        <v>60</v>
      </c>
      <c r="G12" s="11">
        <f t="shared" si="6"/>
        <v>60</v>
      </c>
      <c r="H12" s="9" t="s">
        <v>10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15.75" customHeight="1">
      <c r="A13" s="6" t="s">
        <v>7</v>
      </c>
      <c r="B13" s="6"/>
      <c r="C13" s="6" t="s">
        <v>8</v>
      </c>
      <c r="D13" s="6">
        <v>2024</v>
      </c>
      <c r="E13" s="7" t="s">
        <v>20</v>
      </c>
      <c r="F13" s="8">
        <v>0</v>
      </c>
      <c r="G13" s="8">
        <v>0</v>
      </c>
      <c r="H13" s="9" t="s">
        <v>10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15.75" customHeight="1">
      <c r="A14" s="6" t="s">
        <v>7</v>
      </c>
      <c r="B14" s="6"/>
      <c r="C14" s="6" t="s">
        <v>8</v>
      </c>
      <c r="D14" s="6">
        <v>2024</v>
      </c>
      <c r="E14" s="7" t="s">
        <v>21</v>
      </c>
      <c r="F14" s="8">
        <v>0</v>
      </c>
      <c r="G14" s="8">
        <v>0</v>
      </c>
      <c r="H14" s="9" t="s">
        <v>10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15.75" customHeight="1">
      <c r="A15" s="6" t="s">
        <v>7</v>
      </c>
      <c r="B15" s="6"/>
      <c r="C15" s="6" t="s">
        <v>8</v>
      </c>
      <c r="D15" s="6">
        <v>2024</v>
      </c>
      <c r="E15" s="7" t="s">
        <v>22</v>
      </c>
      <c r="F15" s="8">
        <v>2</v>
      </c>
      <c r="G15" s="8">
        <v>2</v>
      </c>
      <c r="H15" s="9" t="s">
        <v>10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15.75" customHeight="1">
      <c r="A16" s="6" t="s">
        <v>7</v>
      </c>
      <c r="B16" s="6"/>
      <c r="C16" s="6" t="s">
        <v>8</v>
      </c>
      <c r="D16" s="6">
        <v>2024</v>
      </c>
      <c r="E16" s="7" t="s">
        <v>23</v>
      </c>
      <c r="F16" s="8">
        <v>1</v>
      </c>
      <c r="G16" s="8">
        <v>1</v>
      </c>
      <c r="H16" s="9" t="s">
        <v>10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15.75" customHeight="1">
      <c r="A17" s="6" t="s">
        <v>7</v>
      </c>
      <c r="B17" s="6"/>
      <c r="C17" s="6" t="s">
        <v>8</v>
      </c>
      <c r="D17" s="6">
        <v>2024</v>
      </c>
      <c r="E17" s="15" t="s">
        <v>24</v>
      </c>
      <c r="F17" s="8">
        <v>0</v>
      </c>
      <c r="G17" s="8">
        <v>0</v>
      </c>
      <c r="H17" s="9" t="s">
        <v>10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5.75" customHeight="1">
      <c r="A18" s="6" t="s">
        <v>7</v>
      </c>
      <c r="B18" s="6"/>
      <c r="C18" s="6" t="s">
        <v>8</v>
      </c>
      <c r="D18" s="6">
        <v>2024</v>
      </c>
      <c r="E18" s="7" t="s">
        <v>25</v>
      </c>
      <c r="F18" s="8">
        <v>0</v>
      </c>
      <c r="G18" s="8">
        <v>0</v>
      </c>
      <c r="H18" s="9" t="s">
        <v>10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 ht="15.75" customHeight="1">
      <c r="A19" s="6" t="s">
        <v>7</v>
      </c>
      <c r="B19" s="6"/>
      <c r="C19" s="6" t="s">
        <v>8</v>
      </c>
      <c r="D19" s="6">
        <v>2024</v>
      </c>
      <c r="E19" s="7" t="s">
        <v>26</v>
      </c>
      <c r="F19" s="11">
        <f t="shared" ref="F19:G19" si="7">9+7+5</f>
        <v>21</v>
      </c>
      <c r="G19" s="11">
        <f t="shared" si="7"/>
        <v>21</v>
      </c>
      <c r="H19" s="9" t="s">
        <v>10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 ht="15.75" customHeight="1">
      <c r="A20" s="6" t="s">
        <v>7</v>
      </c>
      <c r="B20" s="6"/>
      <c r="C20" s="6" t="s">
        <v>8</v>
      </c>
      <c r="D20" s="6">
        <v>2024</v>
      </c>
      <c r="E20" s="13" t="s">
        <v>27</v>
      </c>
      <c r="F20" s="14">
        <f t="shared" ref="F20:G20" si="8">SUM(F21:F26)</f>
        <v>72</v>
      </c>
      <c r="G20" s="14">
        <f t="shared" si="8"/>
        <v>72</v>
      </c>
      <c r="H20" s="9" t="s">
        <v>10</v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 ht="15.75" customHeight="1">
      <c r="A21" s="6" t="s">
        <v>7</v>
      </c>
      <c r="B21" s="6"/>
      <c r="C21" s="6" t="s">
        <v>8</v>
      </c>
      <c r="D21" s="6">
        <v>2024</v>
      </c>
      <c r="E21" s="7" t="s">
        <v>19</v>
      </c>
      <c r="F21" s="11">
        <v>56</v>
      </c>
      <c r="G21" s="11">
        <v>56</v>
      </c>
      <c r="H21" s="9" t="s">
        <v>10</v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5.75" customHeight="1">
      <c r="A22" s="6" t="s">
        <v>7</v>
      </c>
      <c r="B22" s="6"/>
      <c r="C22" s="6" t="s">
        <v>8</v>
      </c>
      <c r="D22" s="6">
        <v>2024</v>
      </c>
      <c r="E22" s="7" t="s">
        <v>20</v>
      </c>
      <c r="F22" s="8">
        <v>2</v>
      </c>
      <c r="G22" s="8">
        <v>2</v>
      </c>
      <c r="H22" s="9" t="s">
        <v>10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5.75" customHeight="1">
      <c r="A23" s="6" t="s">
        <v>7</v>
      </c>
      <c r="B23" s="6"/>
      <c r="C23" s="6" t="s">
        <v>8</v>
      </c>
      <c r="D23" s="6">
        <v>2024</v>
      </c>
      <c r="E23" s="7" t="s">
        <v>21</v>
      </c>
      <c r="F23" s="8">
        <v>0</v>
      </c>
      <c r="G23" s="8">
        <v>0</v>
      </c>
      <c r="H23" s="9" t="s">
        <v>10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5.75" customHeight="1">
      <c r="A24" s="6" t="s">
        <v>7</v>
      </c>
      <c r="B24" s="6"/>
      <c r="C24" s="6" t="s">
        <v>8</v>
      </c>
      <c r="D24" s="6">
        <v>2024</v>
      </c>
      <c r="E24" s="7" t="s">
        <v>22</v>
      </c>
      <c r="F24" s="8">
        <f t="shared" ref="F24:G24" si="9">12+2</f>
        <v>14</v>
      </c>
      <c r="G24" s="8">
        <f t="shared" si="9"/>
        <v>14</v>
      </c>
      <c r="H24" s="9" t="s">
        <v>10</v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15.75" customHeight="1">
      <c r="A25" s="6" t="s">
        <v>7</v>
      </c>
      <c r="B25" s="6"/>
      <c r="C25" s="6" t="s">
        <v>8</v>
      </c>
      <c r="D25" s="6">
        <v>2024</v>
      </c>
      <c r="E25" s="7" t="s">
        <v>23</v>
      </c>
      <c r="F25" s="8">
        <v>0</v>
      </c>
      <c r="G25" s="8">
        <v>0</v>
      </c>
      <c r="H25" s="9" t="s">
        <v>10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15.75" customHeight="1">
      <c r="A26" s="6" t="s">
        <v>7</v>
      </c>
      <c r="B26" s="6"/>
      <c r="C26" s="6" t="s">
        <v>8</v>
      </c>
      <c r="D26" s="6">
        <v>2024</v>
      </c>
      <c r="E26" s="7" t="s">
        <v>28</v>
      </c>
      <c r="F26" s="8">
        <v>0</v>
      </c>
      <c r="G26" s="8">
        <v>0</v>
      </c>
      <c r="H26" s="9" t="s">
        <v>10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 ht="15.75" customHeight="1">
      <c r="A27" s="6" t="s">
        <v>7</v>
      </c>
      <c r="B27" s="6"/>
      <c r="C27" s="6" t="s">
        <v>8</v>
      </c>
      <c r="D27" s="6">
        <v>2024</v>
      </c>
      <c r="E27" s="7" t="s">
        <v>29</v>
      </c>
      <c r="F27" s="8">
        <v>0</v>
      </c>
      <c r="G27" s="8">
        <v>0</v>
      </c>
      <c r="H27" s="9" t="s">
        <v>10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ht="15.75" customHeight="1">
      <c r="A28" s="6" t="s">
        <v>7</v>
      </c>
      <c r="B28" s="6"/>
      <c r="C28" s="6" t="s">
        <v>8</v>
      </c>
      <c r="D28" s="6">
        <v>2024</v>
      </c>
      <c r="E28" s="7" t="s">
        <v>30</v>
      </c>
      <c r="F28" s="12">
        <f t="shared" ref="F28:G28" si="10">300+66</f>
        <v>366</v>
      </c>
      <c r="G28" s="12">
        <f t="shared" si="10"/>
        <v>366</v>
      </c>
      <c r="H28" s="9" t="s">
        <v>10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ht="15.75" customHeight="1">
      <c r="A29" s="6" t="s">
        <v>7</v>
      </c>
      <c r="B29" s="6"/>
      <c r="C29" s="6" t="s">
        <v>8</v>
      </c>
      <c r="D29" s="6">
        <v>2024</v>
      </c>
      <c r="E29" s="7" t="s">
        <v>31</v>
      </c>
      <c r="F29" s="8">
        <v>0</v>
      </c>
      <c r="G29" s="8">
        <v>0</v>
      </c>
      <c r="H29" s="9" t="s">
        <v>10</v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15.75" customHeight="1">
      <c r="A30" s="6" t="s">
        <v>7</v>
      </c>
      <c r="B30" s="6"/>
      <c r="C30" s="6" t="s">
        <v>8</v>
      </c>
      <c r="D30" s="6">
        <v>2024</v>
      </c>
      <c r="E30" s="7" t="s">
        <v>32</v>
      </c>
      <c r="F30" s="8">
        <v>2484</v>
      </c>
      <c r="G30" s="8">
        <v>2484</v>
      </c>
      <c r="H30" s="9" t="s">
        <v>10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15.75" customHeight="1">
      <c r="A31" s="6" t="s">
        <v>7</v>
      </c>
      <c r="B31" s="6"/>
      <c r="C31" s="6" t="s">
        <v>8</v>
      </c>
      <c r="D31" s="6">
        <v>2024</v>
      </c>
      <c r="E31" s="7" t="s">
        <v>33</v>
      </c>
      <c r="F31" s="8">
        <v>1</v>
      </c>
      <c r="G31" s="8">
        <v>1</v>
      </c>
      <c r="H31" s="9" t="s">
        <v>10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5.75" customHeight="1">
      <c r="A32" s="6" t="s">
        <v>7</v>
      </c>
      <c r="B32" s="6"/>
      <c r="C32" s="6" t="s">
        <v>8</v>
      </c>
      <c r="D32" s="6">
        <v>2024</v>
      </c>
      <c r="E32" s="7" t="s">
        <v>34</v>
      </c>
      <c r="F32" s="8">
        <v>0</v>
      </c>
      <c r="G32" s="8">
        <v>0</v>
      </c>
      <c r="H32" s="9" t="s">
        <v>10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1:27" ht="15.75" customHeight="1">
      <c r="A33" s="6" t="s">
        <v>7</v>
      </c>
      <c r="B33" s="6"/>
      <c r="C33" s="6" t="s">
        <v>8</v>
      </c>
      <c r="D33" s="6">
        <v>2024</v>
      </c>
      <c r="E33" s="13" t="s">
        <v>35</v>
      </c>
      <c r="F33" s="16">
        <f t="shared" ref="F33:G33" si="11">SUM(F34:F36)</f>
        <v>0</v>
      </c>
      <c r="G33" s="16">
        <f t="shared" si="11"/>
        <v>0</v>
      </c>
      <c r="H33" s="9" t="s">
        <v>10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 ht="15.75" customHeight="1">
      <c r="A34" s="6" t="s">
        <v>7</v>
      </c>
      <c r="B34" s="6"/>
      <c r="C34" s="6" t="s">
        <v>8</v>
      </c>
      <c r="D34" s="6">
        <v>2024</v>
      </c>
      <c r="E34" s="7" t="s">
        <v>36</v>
      </c>
      <c r="F34" s="8">
        <v>0</v>
      </c>
      <c r="G34" s="8">
        <v>0</v>
      </c>
      <c r="H34" s="9" t="s">
        <v>10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15.75" customHeight="1">
      <c r="A35" s="6" t="s">
        <v>7</v>
      </c>
      <c r="B35" s="6"/>
      <c r="C35" s="6" t="s">
        <v>8</v>
      </c>
      <c r="D35" s="6">
        <v>2024</v>
      </c>
      <c r="E35" s="7" t="s">
        <v>37</v>
      </c>
      <c r="F35" s="8">
        <v>0</v>
      </c>
      <c r="G35" s="8">
        <v>0</v>
      </c>
      <c r="H35" s="9" t="s">
        <v>10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15.75" customHeight="1">
      <c r="A36" s="6" t="s">
        <v>7</v>
      </c>
      <c r="B36" s="6"/>
      <c r="C36" s="6" t="s">
        <v>8</v>
      </c>
      <c r="D36" s="6">
        <v>2024</v>
      </c>
      <c r="E36" s="17" t="s">
        <v>38</v>
      </c>
      <c r="F36" s="8">
        <v>0</v>
      </c>
      <c r="G36" s="8">
        <v>0</v>
      </c>
      <c r="H36" s="9" t="s">
        <v>10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15.75" customHeight="1">
      <c r="A37" s="6" t="s">
        <v>7</v>
      </c>
      <c r="B37" s="6"/>
      <c r="C37" s="6" t="s">
        <v>8</v>
      </c>
      <c r="D37" s="6">
        <v>2024</v>
      </c>
      <c r="E37" s="7" t="s">
        <v>39</v>
      </c>
      <c r="F37" s="12">
        <v>1</v>
      </c>
      <c r="G37" s="12">
        <v>1</v>
      </c>
      <c r="H37" s="9" t="s">
        <v>10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 ht="15.75" customHeight="1">
      <c r="A38" s="6" t="s">
        <v>7</v>
      </c>
      <c r="B38" s="6"/>
      <c r="C38" s="6" t="s">
        <v>8</v>
      </c>
      <c r="D38" s="6">
        <v>2024</v>
      </c>
      <c r="E38" s="7" t="s">
        <v>40</v>
      </c>
      <c r="F38" s="11">
        <f t="shared" ref="F38:G38" si="12">302+4+17+52</f>
        <v>375</v>
      </c>
      <c r="G38" s="11">
        <f t="shared" si="12"/>
        <v>375</v>
      </c>
      <c r="H38" s="9" t="s">
        <v>10</v>
      </c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ht="15.75" customHeight="1">
      <c r="A39" s="6" t="s">
        <v>7</v>
      </c>
      <c r="B39" s="6"/>
      <c r="C39" s="6" t="s">
        <v>8</v>
      </c>
      <c r="D39" s="6">
        <v>2024</v>
      </c>
      <c r="E39" s="7" t="s">
        <v>41</v>
      </c>
      <c r="F39" s="8">
        <v>0</v>
      </c>
      <c r="G39" s="8">
        <v>0</v>
      </c>
      <c r="H39" s="9" t="s">
        <v>10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 ht="15.75" customHeight="1">
      <c r="A40" s="6" t="s">
        <v>7</v>
      </c>
      <c r="B40" s="6"/>
      <c r="C40" s="6" t="s">
        <v>8</v>
      </c>
      <c r="D40" s="6">
        <v>2024</v>
      </c>
      <c r="E40" s="7" t="s">
        <v>42</v>
      </c>
      <c r="F40" s="8">
        <v>0</v>
      </c>
      <c r="G40" s="8">
        <v>0</v>
      </c>
      <c r="H40" s="9" t="s">
        <v>10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5.75" customHeight="1">
      <c r="A41" s="6" t="s">
        <v>7</v>
      </c>
      <c r="B41" s="6"/>
      <c r="C41" s="6" t="s">
        <v>8</v>
      </c>
      <c r="D41" s="6">
        <v>2024</v>
      </c>
      <c r="E41" s="7" t="s">
        <v>43</v>
      </c>
      <c r="F41" s="8">
        <v>0</v>
      </c>
      <c r="G41" s="8">
        <v>0</v>
      </c>
      <c r="H41" s="9" t="s">
        <v>10</v>
      </c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5.75" customHeight="1">
      <c r="A42" s="6" t="s">
        <v>7</v>
      </c>
      <c r="B42" s="6"/>
      <c r="C42" s="6" t="s">
        <v>8</v>
      </c>
      <c r="D42" s="6">
        <v>2024</v>
      </c>
      <c r="E42" s="7" t="s">
        <v>44</v>
      </c>
      <c r="F42" s="8">
        <v>0</v>
      </c>
      <c r="G42" s="8">
        <v>0</v>
      </c>
      <c r="H42" s="9" t="s">
        <v>10</v>
      </c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 ht="15.75" customHeight="1">
      <c r="A43" s="18" t="s">
        <v>45</v>
      </c>
      <c r="B43" s="18"/>
      <c r="C43" s="18"/>
      <c r="D43" s="18"/>
      <c r="E43" s="19"/>
      <c r="F43" s="16">
        <f t="shared" ref="F43:G43" si="13">SUM(F3+F4+F5+F6+F7+F8+F9+F10+F11+F17+F18+F19+F20+F27+F28+F29+F30+F31+F32+F33+F37+F38+F39+F40+F41+F42)</f>
        <v>57158</v>
      </c>
      <c r="G43" s="16">
        <f t="shared" si="13"/>
        <v>57158</v>
      </c>
      <c r="H43" s="20" t="s">
        <v>10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ht="21.75" customHeight="1">
      <c r="A44" s="21" t="s">
        <v>46</v>
      </c>
      <c r="B44" s="26"/>
      <c r="C44" s="22"/>
      <c r="D44" s="22"/>
      <c r="E44" s="23"/>
      <c r="F44" s="24">
        <f>G43/F43*100</f>
        <v>100</v>
      </c>
      <c r="G44" s="23"/>
      <c r="H44" s="14" t="s">
        <v>47</v>
      </c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</row>
    <row r="45" spans="1:27" ht="15.75" customHeight="1"/>
    <row r="46" spans="1:27" ht="15.75" customHeight="1"/>
    <row r="47" spans="1:27" ht="15.75" customHeight="1"/>
    <row r="48" spans="1:2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</sheetData>
  <mergeCells count="2">
    <mergeCell ref="A44:E44"/>
    <mergeCell ref="F44:G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2025-02-17T04:14:47Z</dcterms:created>
  <dcterms:modified xsi:type="dcterms:W3CDTF">2025-02-17T04:17:08Z</dcterms:modified>
</cp:coreProperties>
</file>